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3250" windowHeight="12570" tabRatio="778"/>
  </bookViews>
  <sheets>
    <sheet name="Stac" sheetId="1" r:id="rId1"/>
    <sheet name="Tabela_efektów" sheetId="2" r:id="rId2"/>
    <sheet name="Wiedza" sheetId="3" r:id="rId3"/>
    <sheet name="Umiejętności" sheetId="4" r:id="rId4"/>
    <sheet name="Kompetencje" sheetId="5" r:id="rId5"/>
    <sheet name="Statystyki" sheetId="9" r:id="rId6"/>
    <sheet name="Kompetencje_inżynierskie" sheetId="7" r:id="rId7"/>
    <sheet name="Opis_efektów_inż" sheetId="8" r:id="rId8"/>
  </sheets>
  <externalReferences>
    <externalReference r:id="rId9"/>
    <externalReference r:id="rId10"/>
    <externalReference r:id="rId11"/>
  </externalReferences>
  <definedNames>
    <definedName name="_lec1" localSheetId="6">#REF!</definedName>
    <definedName name="_lec1">#REF!</definedName>
    <definedName name="_lec2" localSheetId="6">#REF!</definedName>
    <definedName name="_lec2">#REF!</definedName>
    <definedName name="_lec3" localSheetId="6">#REF!</definedName>
    <definedName name="_lec3">#REF!</definedName>
    <definedName name="_lec4" localSheetId="6">#REF!</definedName>
    <definedName name="_lec4">#REF!</definedName>
    <definedName name="_lec5" localSheetId="6">#REF!</definedName>
    <definedName name="_lec5">#REF!</definedName>
    <definedName name="_lec6" localSheetId="6">#REF!</definedName>
    <definedName name="_lec6">#REF!</definedName>
    <definedName name="_lec7" localSheetId="6">#REF!</definedName>
    <definedName name="_lec7">#REF!</definedName>
    <definedName name="_lec8" localSheetId="6">#REF!</definedName>
    <definedName name="_lec8">#REF!</definedName>
    <definedName name="_rok1" localSheetId="6">[1]Stac!$J$35</definedName>
    <definedName name="_rok1">Stac!$J$35</definedName>
    <definedName name="_rok2" localSheetId="6">[1]Stac!$J$61</definedName>
    <definedName name="_rok2">Stac!$J$59</definedName>
    <definedName name="_rok3" localSheetId="6">[1]Stac!$J$85</definedName>
    <definedName name="_rok3">Stac!$J$84</definedName>
    <definedName name="_rok4" localSheetId="6">[1]Stac!$J$97</definedName>
    <definedName name="_rok4">Stac!$J$94</definedName>
    <definedName name="_sem1" localSheetId="6">[2]Stac!$I$24</definedName>
    <definedName name="_sem1">Stac!$I$21</definedName>
    <definedName name="_sem2" localSheetId="6">[2]Stac!$I$38</definedName>
    <definedName name="_sem2">Stac!$I$34</definedName>
    <definedName name="_sem3" localSheetId="6">[2]Stac!$I$47</definedName>
    <definedName name="_sem3">Stac!$I$45</definedName>
    <definedName name="_sem4" localSheetId="6">[2]Stac!#REF!</definedName>
    <definedName name="_sem4">Stac!$I$58</definedName>
    <definedName name="_sem5" localSheetId="6">[2]Stac!#REF!</definedName>
    <definedName name="_sem5">Stac!$I$70</definedName>
    <definedName name="_sem6" localSheetId="6">[2]Stac!#REF!</definedName>
    <definedName name="_sem6">Stac!$I$83</definedName>
    <definedName name="_sem7">Stac!$I$94</definedName>
    <definedName name="_wyk1" localSheetId="6">[1]Stac!$E$21</definedName>
    <definedName name="_wyk1">Stac!$E$21</definedName>
    <definedName name="_wyk2" localSheetId="6">[1]Stac!$E$34</definedName>
    <definedName name="_wyk2">Stac!$E$34</definedName>
    <definedName name="_wyk3" localSheetId="6">[1]Stac!$E$48</definedName>
    <definedName name="_wyk3">Stac!$E$45</definedName>
    <definedName name="_wyk4" localSheetId="6">[1]Stac!$E$60</definedName>
    <definedName name="_wyk4">Stac!$E$58</definedName>
    <definedName name="_wyk5" localSheetId="6">[1]Stac!$E$71</definedName>
    <definedName name="_wyk5">Stac!$E$70</definedName>
    <definedName name="_wyk6" localSheetId="6">[1]Stac!$E$84</definedName>
    <definedName name="_wyk6">Stac!$E$83</definedName>
    <definedName name="_wyk7" localSheetId="6">[1]Stac!$E$97</definedName>
    <definedName name="_wyk7">Stac!$E$94</definedName>
    <definedName name="all" localSheetId="6">[1]Stac!#REF!</definedName>
    <definedName name="all">Stac!$D$99</definedName>
    <definedName name="_xlnm.Print_Area" localSheetId="7">Opis_efektów_inż!$A$1:$D$33</definedName>
    <definedName name="_xlnm.Print_Area" localSheetId="0">Stac!$A$1:$V$115</definedName>
    <definedName name="_xlnm.Print_Area" localSheetId="1">Tabela_efektów!$A$1:$BT$96</definedName>
    <definedName name="OLE_LINK17" localSheetId="3">Umiejętności!$C$18</definedName>
    <definedName name="razem1" localSheetId="6">#REF!</definedName>
    <definedName name="razem1">#REF!</definedName>
    <definedName name="razem2" localSheetId="6">#REF!</definedName>
    <definedName name="razem2">#REF!</definedName>
    <definedName name="razem3" localSheetId="6">#REF!</definedName>
    <definedName name="razem3">#REF!</definedName>
    <definedName name="razem4" localSheetId="6">#REF!</definedName>
    <definedName name="razem4">#REF!</definedName>
    <definedName name="razem5" localSheetId="6">#REF!</definedName>
    <definedName name="razem5">#REF!</definedName>
    <definedName name="razem6" localSheetId="6">#REF!</definedName>
    <definedName name="razem6">#REF!</definedName>
    <definedName name="razem7" localSheetId="6">#REF!</definedName>
    <definedName name="razem7">#REF!</definedName>
    <definedName name="razem8" localSheetId="6">#REF!</definedName>
    <definedName name="razem8">#REF!</definedName>
    <definedName name="semi1" localSheetId="6">#REF!</definedName>
    <definedName name="semi1">#REF!</definedName>
    <definedName name="semi2" localSheetId="6">#REF!</definedName>
    <definedName name="semi2">#REF!</definedName>
    <definedName name="semi3" localSheetId="6">#REF!</definedName>
    <definedName name="semi3">#REF!</definedName>
    <definedName name="semi4" localSheetId="6">#REF!</definedName>
    <definedName name="semi4">#REF!</definedName>
    <definedName name="semi5" localSheetId="6">#REF!</definedName>
    <definedName name="semi5">#REF!</definedName>
    <definedName name="semi6" localSheetId="6">#REF!</definedName>
    <definedName name="semi6">#REF!</definedName>
    <definedName name="semi7" localSheetId="6">#REF!</definedName>
    <definedName name="semi7">#REF!</definedName>
    <definedName name="semi8" localSheetId="6">#REF!</definedName>
    <definedName name="semi8">#REF!</definedName>
    <definedName name="suma1" localSheetId="6">[2]Stac!$E$25</definedName>
    <definedName name="suma1">Stac!$E$22</definedName>
    <definedName name="suma2" localSheetId="6">[2]Stac!$E$39</definedName>
    <definedName name="suma2">Stac!$E$35</definedName>
    <definedName name="suma3" localSheetId="6">[2]Stac!$E$48</definedName>
    <definedName name="suma3">Stac!$E$46</definedName>
    <definedName name="suma4" localSheetId="6">[2]Stac!#REF!</definedName>
    <definedName name="suma4">Stac!$E$59</definedName>
    <definedName name="suma5" localSheetId="6">[2]Stac!#REF!</definedName>
    <definedName name="suma5">Stac!$E$71</definedName>
    <definedName name="suma6" localSheetId="6">[2]Stac!#REF!</definedName>
    <definedName name="suma6">Stac!$E$84</definedName>
    <definedName name="suma7">Stac!$E$95</definedName>
    <definedName name="year1" localSheetId="6">#REF!</definedName>
    <definedName name="year1">#REF!</definedName>
    <definedName name="year2" localSheetId="6">#REF!</definedName>
    <definedName name="year2">#REF!</definedName>
    <definedName name="year3" localSheetId="6">#REF!</definedName>
    <definedName name="year3">#REF!</definedName>
    <definedName name="year4" localSheetId="6">#REF!</definedName>
    <definedName name="year4">#REF!</definedName>
    <definedName name="Z_23BBA355_E9EB_4838_8D76_4DD9D4B0A822_.wvu.Cols" localSheetId="4" hidden="1">Kompetencje!$A:$A,Kompetencje!$D:$G</definedName>
    <definedName name="Z_23BBA355_E9EB_4838_8D76_4DD9D4B0A822_.wvu.Cols" localSheetId="0" hidden="1">Stac!$A:$B,Stac!$K:$K,Stac!$P:$Q</definedName>
    <definedName name="Z_23BBA355_E9EB_4838_8D76_4DD9D4B0A822_.wvu.Cols" localSheetId="3" hidden="1">Umiejętności!$A:$A,Umiejętności!$D:$G</definedName>
    <definedName name="Z_23BBA355_E9EB_4838_8D76_4DD9D4B0A822_.wvu.Cols" localSheetId="2" hidden="1">Wiedza!$A:$A,Wiedza!$D:$G</definedName>
    <definedName name="Z_23BBA355_E9EB_4838_8D76_4DD9D4B0A822_.wvu.Rows" localSheetId="6" hidden="1">Kompetencje_inżynierskie!$5:$5,Kompetencje_inżynierskie!$17:$17,Kompetencje_inżynierskie!$18:$18,Kompetencje_inżynierskie!$28:$29,Kompetencje_inżynierskie!$39:$40,Kompetencje_inżynierskie!$42:$42,Kompetencje_inżynierskie!$52:$54,Kompetencje_inżynierskie!$56:$56,Kompetencje_inżynierskie!$65:$66,Kompetencje_inżynierskie!$68:$68,Kompetencje_inżynierskie!$78:$82,Kompetencje_inżynierskie!$84:$84,Kompetencje_inżynierskie!#REF!</definedName>
    <definedName name="Z_23BBA355_E9EB_4838_8D76_4DD9D4B0A822_.wvu.Rows" localSheetId="0" hidden="1">Stac!#REF!</definedName>
    <definedName name="Z_23BBA355_E9EB_4838_8D76_4DD9D4B0A822_.wvu.Rows" localSheetId="1" hidden="1">Tabela_efektów!$6:$7,Tabela_efektów!$19:$21,Tabela_efektów!$23:$23,Tabela_efektów!$32:$35,Tabela_efektów!$37:$37,Tabela_efektów!$44:$46,Tabela_efektów!$48:$48,Tabela_efektów!$56:$58,Tabela_efektów!$60:$60,Tabela_efektów!$69:$71,Tabela_efektów!$73:$73,Tabela_efektów!$83:$87,Tabela_efektów!$89:$89</definedName>
    <definedName name="Z_29736CA9_AFAA_4B91_9381_BED3A6394ADD_.wvu.Cols" localSheetId="4" hidden="1">Kompetencje!$A:$A,Kompetencje!$D:$G</definedName>
    <definedName name="Z_29736CA9_AFAA_4B91_9381_BED3A6394ADD_.wvu.Cols" localSheetId="0" hidden="1">Stac!$A:$B,Stac!$K:$K,Stac!$P:$Q</definedName>
    <definedName name="Z_29736CA9_AFAA_4B91_9381_BED3A6394ADD_.wvu.Cols" localSheetId="3" hidden="1">Umiejętności!$A:$A,Umiejętności!$D:$G</definedName>
    <definedName name="Z_29736CA9_AFAA_4B91_9381_BED3A6394ADD_.wvu.Cols" localSheetId="2" hidden="1">Wiedza!$A:$A,Wiedza!$D:$G</definedName>
    <definedName name="Z_29736CA9_AFAA_4B91_9381_BED3A6394ADD_.wvu.Rows" localSheetId="6" hidden="1">Kompetencje_inżynierskie!$5:$5,Kompetencje_inżynierskie!$17:$17,Kompetencje_inżynierskie!$18:$18,Kompetencje_inżynierskie!$28:$29,Kompetencje_inżynierskie!$39:$40,Kompetencje_inżynierskie!$42:$42,Kompetencje_inżynierskie!$52:$54,Kompetencje_inżynierskie!$56:$56,Kompetencje_inżynierskie!$65:$66,Kompetencje_inżynierskie!$68:$68,Kompetencje_inżynierskie!$78:$82,Kompetencje_inżynierskie!$84:$84,Kompetencje_inżynierskie!#REF!</definedName>
    <definedName name="Z_29736CA9_AFAA_4B91_9381_BED3A6394ADD_.wvu.Rows" localSheetId="0" hidden="1">Stac!#REF!</definedName>
    <definedName name="Z_29736CA9_AFAA_4B91_9381_BED3A6394ADD_.wvu.Rows" localSheetId="1" hidden="1">Tabela_efektów!$6:$7,Tabela_efektów!$19:$21,Tabela_efektów!$23:$23,Tabela_efektów!$32:$35,Tabela_efektów!$37:$37,Tabela_efektów!$44:$46,Tabela_efektów!$48:$48,Tabela_efektów!$56:$58,Tabela_efektów!$60:$60,Tabela_efektów!$69:$71,Tabela_efektów!$73:$73,Tabela_efektów!$83:$87,Tabela_efektów!$89:$89</definedName>
    <definedName name="Z_94A1F9DC_A3E4_41B7_B4B1_70A52F79F098_.wvu.Rows" localSheetId="6" hidden="1">Kompetencje_inżynierskie!$4:$5,Kompetencje_inżynierskie!$17:$17,Kompetencje_inżynierskie!$19:$19,Kompetencje_inżynierskie!$29:$32,Kompetencje_inżynierskie!$34:$34,Kompetencje_inżynierskie!#REF!,Kompetencje_inżynierskie!#REF!,Kompetencje_inżynierskie!#REF!,Kompetencje_inżynierskie!#REF!,Kompetencje_inżynierskie!#REF!,Kompetencje_inżynierskie!#REF!,Kompetencje_inżynierskie!#REF!,Kompetencje_inżynierskie!#REF!</definedName>
    <definedName name="Z_BD4361DE_3A95_4EB2_ACF0_F94A8802FD08_.wvu.Rows" localSheetId="6" hidden="1">Kompetencje_inżynierskie!$4:$5,Kompetencje_inżynierskie!$17:$17,Kompetencje_inżynierskie!$19:$19,Kompetencje_inżynierskie!$29:$32,Kompetencje_inżynierskie!$34:$34,Kompetencje_inżynierskie!#REF!,Kompetencje_inżynierskie!#REF!,Kompetencje_inżynierskie!#REF!,Kompetencje_inżynierskie!#REF!,Kompetencje_inżynierskie!#REF!,Kompetencje_inżynierskie!#REF!,Kompetencje_inżynierskie!#REF!,Kompetencje_inżynierskie!#REF!</definedName>
  </definedNames>
  <calcPr calcId="124519"/>
  <customWorkbookViews>
    <customWorkbookView name="Malkowska - Widok osobisty" guid="{23BBA355-E9EB-4838-8D76-4DD9D4B0A822}" mergeInterval="0" personalView="1" maximized="1" windowWidth="1676" windowHeight="824" tabRatio="728" activeSheetId="8"/>
    <customWorkbookView name="Zbyszko Królikowski - Widok osobisty" guid="{29736CA9-AFAA-4B91-9381-BED3A6394ADD}" mergeInterval="0" personalView="1" maximized="1" xWindow="1" yWindow="1" windowWidth="1119" windowHeight="505" tabRatio="728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7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11"/>
  <c r="C12"/>
  <c r="C13"/>
  <c r="C14"/>
  <c r="C15"/>
  <c r="C16"/>
  <c r="C17"/>
  <c r="C18"/>
  <c r="C19"/>
  <c r="C20"/>
  <c r="C7"/>
  <c r="C8"/>
  <c r="C9"/>
  <c r="C10"/>
  <c r="C6"/>
  <c r="B6"/>
  <c r="C89" l="1"/>
  <c r="C90"/>
  <c r="A69"/>
  <c r="A70"/>
  <c r="A71"/>
  <c r="A72"/>
  <c r="A73"/>
  <c r="A74"/>
  <c r="A75"/>
  <c r="A76"/>
  <c r="A77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A49"/>
  <c r="A50"/>
  <c r="A51"/>
  <c r="A52"/>
  <c r="A82"/>
  <c r="A83"/>
  <c r="A84"/>
  <c r="A85"/>
  <c r="A86"/>
  <c r="A87"/>
  <c r="A88"/>
  <c r="A58"/>
  <c r="A59"/>
  <c r="A60"/>
  <c r="A61"/>
  <c r="A62"/>
  <c r="A63"/>
  <c r="A64"/>
  <c r="A34"/>
  <c r="A35"/>
  <c r="A36"/>
  <c r="A37"/>
  <c r="A38"/>
  <c r="A39"/>
  <c r="A21"/>
  <c r="A22"/>
  <c r="A23"/>
  <c r="A24"/>
  <c r="A25"/>
  <c r="A26"/>
  <c r="A27"/>
  <c r="A28"/>
  <c r="A7"/>
  <c r="A8"/>
  <c r="A9"/>
  <c r="A10"/>
  <c r="A11"/>
  <c r="A12"/>
  <c r="A13"/>
  <c r="A14"/>
  <c r="A15"/>
  <c r="A16"/>
  <c r="A17"/>
  <c r="AE31" i="2" l="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90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B92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B93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B94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B95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B96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BN91" l="1"/>
  <c r="BN92"/>
  <c r="BN93"/>
  <c r="BN94"/>
  <c r="BN95"/>
  <c r="BN96"/>
  <c r="BN90"/>
  <c r="AD91"/>
  <c r="AD92"/>
  <c r="AD93"/>
  <c r="AD94"/>
  <c r="AD95"/>
  <c r="AD96"/>
  <c r="AD90"/>
  <c r="A91"/>
  <c r="A92"/>
  <c r="A93"/>
  <c r="A94"/>
  <c r="A95"/>
  <c r="A96"/>
  <c r="A90"/>
  <c r="BO81"/>
  <c r="BP81"/>
  <c r="BQ81"/>
  <c r="BR81"/>
  <c r="BS81"/>
  <c r="BT81"/>
  <c r="BU81"/>
  <c r="BN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BH81"/>
  <c r="BI81"/>
  <c r="BJ81"/>
  <c r="BK81"/>
  <c r="BL81"/>
  <c r="BM81"/>
  <c r="AD81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81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BJ67"/>
  <c r="BK67"/>
  <c r="BL67"/>
  <c r="BM67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BJ68"/>
  <c r="BK68"/>
  <c r="BL68"/>
  <c r="BM68"/>
  <c r="BO67"/>
  <c r="BP67"/>
  <c r="BQ67"/>
  <c r="BR67"/>
  <c r="BS67"/>
  <c r="BT67"/>
  <c r="BU67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BN67"/>
  <c r="AD67"/>
  <c r="A67"/>
  <c r="BO31"/>
  <c r="BP31"/>
  <c r="BQ31"/>
  <c r="BR31"/>
  <c r="BS31"/>
  <c r="BT31"/>
  <c r="BU31"/>
  <c r="BO32"/>
  <c r="BP32"/>
  <c r="BQ32"/>
  <c r="BR32"/>
  <c r="BS32"/>
  <c r="BT32"/>
  <c r="BU32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BN32"/>
  <c r="BN31"/>
  <c r="AD32"/>
  <c r="AD31"/>
  <c r="A32"/>
  <c r="A31"/>
  <c r="BJ9"/>
  <c r="BK9"/>
  <c r="BL9"/>
  <c r="BM9"/>
  <c r="BJ10"/>
  <c r="BK10"/>
  <c r="BL10"/>
  <c r="BM10"/>
  <c r="BJ11"/>
  <c r="BK11"/>
  <c r="BL11"/>
  <c r="BM11"/>
  <c r="BJ12"/>
  <c r="BK12"/>
  <c r="BL12"/>
  <c r="BM12"/>
  <c r="BJ13"/>
  <c r="BK13"/>
  <c r="BL13"/>
  <c r="BM13"/>
  <c r="BJ14"/>
  <c r="BK14"/>
  <c r="BL14"/>
  <c r="BM14"/>
  <c r="BJ15"/>
  <c r="BK15"/>
  <c r="BL15"/>
  <c r="BM15"/>
  <c r="BJ16"/>
  <c r="BK16"/>
  <c r="BL16"/>
  <c r="BM16"/>
  <c r="BJ17"/>
  <c r="BK17"/>
  <c r="BL17"/>
  <c r="BM17"/>
  <c r="BJ18"/>
  <c r="BK18"/>
  <c r="BL18"/>
  <c r="BM18"/>
  <c r="BJ24"/>
  <c r="BK24"/>
  <c r="BL24"/>
  <c r="BM24"/>
  <c r="BJ25"/>
  <c r="BK25"/>
  <c r="BL25"/>
  <c r="BM25"/>
  <c r="BJ26"/>
  <c r="BK26"/>
  <c r="BL26"/>
  <c r="BM26"/>
  <c r="BJ27"/>
  <c r="BK27"/>
  <c r="BL27"/>
  <c r="BM27"/>
  <c r="BJ28"/>
  <c r="BK28"/>
  <c r="BL28"/>
  <c r="BM28"/>
  <c r="BJ29"/>
  <c r="BK29"/>
  <c r="BL29"/>
  <c r="BM29"/>
  <c r="BJ30"/>
  <c r="BK30"/>
  <c r="BL30"/>
  <c r="BM30"/>
  <c r="BJ38"/>
  <c r="BK38"/>
  <c r="BL38"/>
  <c r="BM38"/>
  <c r="BJ39"/>
  <c r="BK39"/>
  <c r="BL39"/>
  <c r="BM39"/>
  <c r="BJ40"/>
  <c r="BK40"/>
  <c r="BL40"/>
  <c r="BM40"/>
  <c r="BJ41"/>
  <c r="BK41"/>
  <c r="BL41"/>
  <c r="BM41"/>
  <c r="BJ42"/>
  <c r="BK42"/>
  <c r="BL42"/>
  <c r="BM42"/>
  <c r="BJ43"/>
  <c r="BK43"/>
  <c r="BL43"/>
  <c r="BM43"/>
  <c r="BJ49"/>
  <c r="BK49"/>
  <c r="BL49"/>
  <c r="BM49"/>
  <c r="BJ50"/>
  <c r="BK50"/>
  <c r="BL50"/>
  <c r="BM50"/>
  <c r="BJ51"/>
  <c r="BK51"/>
  <c r="BL51"/>
  <c r="BM51"/>
  <c r="BJ52"/>
  <c r="BK52"/>
  <c r="BL52"/>
  <c r="BM52"/>
  <c r="BJ53"/>
  <c r="BK53"/>
  <c r="BL53"/>
  <c r="BM53"/>
  <c r="BJ54"/>
  <c r="BK54"/>
  <c r="BL54"/>
  <c r="BM54"/>
  <c r="BJ55"/>
  <c r="BK55"/>
  <c r="BL55"/>
  <c r="BM55"/>
  <c r="BJ61"/>
  <c r="BK61"/>
  <c r="BL61"/>
  <c r="BM61"/>
  <c r="BJ62"/>
  <c r="BK62"/>
  <c r="BL62"/>
  <c r="BM62"/>
  <c r="BJ63"/>
  <c r="BK63"/>
  <c r="BL63"/>
  <c r="BM63"/>
  <c r="BJ64"/>
  <c r="BK64"/>
  <c r="BL64"/>
  <c r="BM64"/>
  <c r="BJ65"/>
  <c r="BK65"/>
  <c r="BL65"/>
  <c r="BM65"/>
  <c r="BJ66"/>
  <c r="BK66"/>
  <c r="BL66"/>
  <c r="BM66"/>
  <c r="BJ74"/>
  <c r="BK74"/>
  <c r="BL74"/>
  <c r="BM74"/>
  <c r="BJ75"/>
  <c r="BK75"/>
  <c r="BL75"/>
  <c r="BM75"/>
  <c r="BJ76"/>
  <c r="BK76"/>
  <c r="BL76"/>
  <c r="BM76"/>
  <c r="BJ77"/>
  <c r="BK77"/>
  <c r="BL77"/>
  <c r="BM77"/>
  <c r="BJ78"/>
  <c r="BK78"/>
  <c r="BL78"/>
  <c r="BM78"/>
  <c r="BJ79"/>
  <c r="BK79"/>
  <c r="BL79"/>
  <c r="BM79"/>
  <c r="BJ80"/>
  <c r="BK80"/>
  <c r="BL80"/>
  <c r="BM80"/>
  <c r="BJ82"/>
  <c r="BK82"/>
  <c r="BL82"/>
  <c r="BM82"/>
  <c r="BJ87"/>
  <c r="BK87"/>
  <c r="BL87"/>
  <c r="BM87"/>
  <c r="BJ90"/>
  <c r="BK90"/>
  <c r="BL90"/>
  <c r="BM90"/>
  <c r="BJ91"/>
  <c r="BK91"/>
  <c r="BL91"/>
  <c r="BM91"/>
  <c r="BJ92"/>
  <c r="BK92"/>
  <c r="BL92"/>
  <c r="BM92"/>
  <c r="BJ93"/>
  <c r="BK93"/>
  <c r="BL93"/>
  <c r="BM93"/>
  <c r="BJ94"/>
  <c r="BK94"/>
  <c r="BL94"/>
  <c r="BM94"/>
  <c r="BJ95"/>
  <c r="BK95"/>
  <c r="BL95"/>
  <c r="BM95"/>
  <c r="BJ96"/>
  <c r="BK96"/>
  <c r="BL96"/>
  <c r="BM96"/>
  <c r="BL97" l="1"/>
  <c r="BJ97"/>
  <c r="BM97"/>
  <c r="BK97"/>
  <c r="BO91"/>
  <c r="BP91"/>
  <c r="BQ91"/>
  <c r="BR91"/>
  <c r="BS91"/>
  <c r="BT91"/>
  <c r="BU91"/>
  <c r="BO92"/>
  <c r="BP92"/>
  <c r="BQ92"/>
  <c r="BR92"/>
  <c r="BS92"/>
  <c r="BT92"/>
  <c r="BU92"/>
  <c r="BO93"/>
  <c r="BP93"/>
  <c r="BQ93"/>
  <c r="BR93"/>
  <c r="BS93"/>
  <c r="BT93"/>
  <c r="BU93"/>
  <c r="BO94"/>
  <c r="BP94"/>
  <c r="BQ94"/>
  <c r="BR94"/>
  <c r="BS94"/>
  <c r="BT94"/>
  <c r="BU94"/>
  <c r="BO95"/>
  <c r="BP95"/>
  <c r="BQ95"/>
  <c r="BR95"/>
  <c r="BS95"/>
  <c r="BT95"/>
  <c r="BU95"/>
  <c r="BO96"/>
  <c r="BP96"/>
  <c r="BQ96"/>
  <c r="BR96"/>
  <c r="BS96"/>
  <c r="BT96"/>
  <c r="BU96"/>
  <c r="BP90"/>
  <c r="BQ90"/>
  <c r="BR90"/>
  <c r="BS90"/>
  <c r="BT90"/>
  <c r="BU90"/>
  <c r="BO90"/>
  <c r="BO75"/>
  <c r="BP75"/>
  <c r="BQ75"/>
  <c r="BR75"/>
  <c r="BS75"/>
  <c r="BT75"/>
  <c r="BU75"/>
  <c r="BO76"/>
  <c r="BP76"/>
  <c r="BQ76"/>
  <c r="BR76"/>
  <c r="BS76"/>
  <c r="BT76"/>
  <c r="BU76"/>
  <c r="BO77"/>
  <c r="BP77"/>
  <c r="BQ77"/>
  <c r="BR77"/>
  <c r="BS77"/>
  <c r="BT77"/>
  <c r="BU77"/>
  <c r="BO78"/>
  <c r="BP78"/>
  <c r="BQ78"/>
  <c r="BR78"/>
  <c r="BS78"/>
  <c r="BT78"/>
  <c r="BU78"/>
  <c r="BO79"/>
  <c r="BP79"/>
  <c r="BQ79"/>
  <c r="BR79"/>
  <c r="BS79"/>
  <c r="BT79"/>
  <c r="BU79"/>
  <c r="BO80"/>
  <c r="BP80"/>
  <c r="BQ80"/>
  <c r="BR80"/>
  <c r="BS80"/>
  <c r="BT80"/>
  <c r="BU80"/>
  <c r="BO82"/>
  <c r="BP82"/>
  <c r="BQ82"/>
  <c r="BR82"/>
  <c r="BS82"/>
  <c r="BT82"/>
  <c r="BU82"/>
  <c r="BP74"/>
  <c r="BQ74"/>
  <c r="BR74"/>
  <c r="BS74"/>
  <c r="BT74"/>
  <c r="BU74"/>
  <c r="BO74"/>
  <c r="BO62"/>
  <c r="BP62"/>
  <c r="BQ62"/>
  <c r="BR62"/>
  <c r="BS62"/>
  <c r="BT62"/>
  <c r="BU62"/>
  <c r="BO63"/>
  <c r="BP63"/>
  <c r="BQ63"/>
  <c r="BR63"/>
  <c r="BS63"/>
  <c r="BT63"/>
  <c r="BU63"/>
  <c r="BO64"/>
  <c r="BP64"/>
  <c r="BQ64"/>
  <c r="BR64"/>
  <c r="BS64"/>
  <c r="BT64"/>
  <c r="BU64"/>
  <c r="BO65"/>
  <c r="BP65"/>
  <c r="BQ65"/>
  <c r="BR65"/>
  <c r="BS65"/>
  <c r="BT65"/>
  <c r="BU65"/>
  <c r="BO66"/>
  <c r="BP66"/>
  <c r="BQ66"/>
  <c r="BR66"/>
  <c r="BS66"/>
  <c r="BT66"/>
  <c r="BU66"/>
  <c r="BO68"/>
  <c r="BP68"/>
  <c r="BQ68"/>
  <c r="BR68"/>
  <c r="BS68"/>
  <c r="BT68"/>
  <c r="BU68"/>
  <c r="BP61"/>
  <c r="BQ61"/>
  <c r="BR61"/>
  <c r="BS61"/>
  <c r="BT61"/>
  <c r="BU61"/>
  <c r="BO61"/>
  <c r="BO50"/>
  <c r="BP50"/>
  <c r="BQ50"/>
  <c r="BR50"/>
  <c r="BS50"/>
  <c r="BT50"/>
  <c r="BU50"/>
  <c r="BO51"/>
  <c r="BP51"/>
  <c r="BQ51"/>
  <c r="BR51"/>
  <c r="BS51"/>
  <c r="BT51"/>
  <c r="BU51"/>
  <c r="BO52"/>
  <c r="BP52"/>
  <c r="BQ52"/>
  <c r="BR52"/>
  <c r="BS52"/>
  <c r="BT52"/>
  <c r="BU52"/>
  <c r="BO53"/>
  <c r="BP53"/>
  <c r="BQ53"/>
  <c r="BR53"/>
  <c r="BS53"/>
  <c r="BT53"/>
  <c r="BU53"/>
  <c r="BO54"/>
  <c r="BP54"/>
  <c r="BQ54"/>
  <c r="BR54"/>
  <c r="BS54"/>
  <c r="BT54"/>
  <c r="BU54"/>
  <c r="BO55"/>
  <c r="BP55"/>
  <c r="BQ55"/>
  <c r="BR55"/>
  <c r="BS55"/>
  <c r="BT55"/>
  <c r="BU55"/>
  <c r="BP49"/>
  <c r="BQ49"/>
  <c r="BR49"/>
  <c r="BS49"/>
  <c r="BT49"/>
  <c r="BU49"/>
  <c r="BO49"/>
  <c r="BO39"/>
  <c r="BP39"/>
  <c r="BQ39"/>
  <c r="BR39"/>
  <c r="BS39"/>
  <c r="BT39"/>
  <c r="BU39"/>
  <c r="BO40"/>
  <c r="BP40"/>
  <c r="BQ40"/>
  <c r="BR40"/>
  <c r="BS40"/>
  <c r="BT40"/>
  <c r="BU40"/>
  <c r="BO41"/>
  <c r="BP41"/>
  <c r="BQ41"/>
  <c r="BR41"/>
  <c r="BS41"/>
  <c r="BT41"/>
  <c r="BU41"/>
  <c r="BO42"/>
  <c r="BP42"/>
  <c r="BQ42"/>
  <c r="BR42"/>
  <c r="BS42"/>
  <c r="BT42"/>
  <c r="BU42"/>
  <c r="BO43"/>
  <c r="BP43"/>
  <c r="BQ43"/>
  <c r="BR43"/>
  <c r="BS43"/>
  <c r="BT43"/>
  <c r="BU43"/>
  <c r="BP38"/>
  <c r="BQ38"/>
  <c r="BR38"/>
  <c r="BS38"/>
  <c r="BT38"/>
  <c r="BU38"/>
  <c r="BO38"/>
  <c r="BO25"/>
  <c r="BP25"/>
  <c r="BQ25"/>
  <c r="BR25"/>
  <c r="BS25"/>
  <c r="BT25"/>
  <c r="BU25"/>
  <c r="BO26"/>
  <c r="BP26"/>
  <c r="BQ26"/>
  <c r="BR26"/>
  <c r="BS26"/>
  <c r="BT26"/>
  <c r="BU26"/>
  <c r="BO27"/>
  <c r="BP27"/>
  <c r="BQ27"/>
  <c r="BR27"/>
  <c r="BS27"/>
  <c r="BT27"/>
  <c r="BU27"/>
  <c r="BO28"/>
  <c r="BP28"/>
  <c r="BQ28"/>
  <c r="BR28"/>
  <c r="BS28"/>
  <c r="BT28"/>
  <c r="BU28"/>
  <c r="BO29"/>
  <c r="BP29"/>
  <c r="BQ29"/>
  <c r="BR29"/>
  <c r="BS29"/>
  <c r="BT29"/>
  <c r="BU29"/>
  <c r="BO30"/>
  <c r="BP30"/>
  <c r="BQ30"/>
  <c r="BR30"/>
  <c r="BS30"/>
  <c r="BT30"/>
  <c r="BU30"/>
  <c r="BP24"/>
  <c r="BQ24"/>
  <c r="BR24"/>
  <c r="BS24"/>
  <c r="BT24"/>
  <c r="BU24"/>
  <c r="BO24"/>
  <c r="BO10"/>
  <c r="BP10"/>
  <c r="BQ10"/>
  <c r="BR10"/>
  <c r="BS10"/>
  <c r="BT10"/>
  <c r="BU10"/>
  <c r="BO11"/>
  <c r="BP11"/>
  <c r="BQ11"/>
  <c r="BR11"/>
  <c r="BS11"/>
  <c r="BT11"/>
  <c r="BU11"/>
  <c r="BO12"/>
  <c r="BP12"/>
  <c r="BQ12"/>
  <c r="BR12"/>
  <c r="BS12"/>
  <c r="BT12"/>
  <c r="BU12"/>
  <c r="BO13"/>
  <c r="BP13"/>
  <c r="BQ13"/>
  <c r="BR13"/>
  <c r="BS13"/>
  <c r="BT13"/>
  <c r="BU13"/>
  <c r="BO14"/>
  <c r="BP14"/>
  <c r="BQ14"/>
  <c r="BR14"/>
  <c r="BS14"/>
  <c r="BT14"/>
  <c r="BU14"/>
  <c r="BO15"/>
  <c r="BP15"/>
  <c r="BQ15"/>
  <c r="BR15"/>
  <c r="BS15"/>
  <c r="BT15"/>
  <c r="BU15"/>
  <c r="BO16"/>
  <c r="BP16"/>
  <c r="BQ16"/>
  <c r="BR16"/>
  <c r="BS16"/>
  <c r="BT16"/>
  <c r="BU16"/>
  <c r="BO17"/>
  <c r="BP17"/>
  <c r="BQ17"/>
  <c r="BR17"/>
  <c r="BS17"/>
  <c r="BT17"/>
  <c r="BU17"/>
  <c r="BO18"/>
  <c r="BP18"/>
  <c r="BQ18"/>
  <c r="BR18"/>
  <c r="BS18"/>
  <c r="BT18"/>
  <c r="BU18"/>
  <c r="BP9"/>
  <c r="BQ9"/>
  <c r="BR9"/>
  <c r="BS9"/>
  <c r="BT9"/>
  <c r="BU9"/>
  <c r="BO9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BH91"/>
  <c r="BI91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I92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I93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BH94"/>
  <c r="BI94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AE90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BE75"/>
  <c r="BF75"/>
  <c r="BG75"/>
  <c r="BH75"/>
  <c r="BI75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AE74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BF62"/>
  <c r="BG62"/>
  <c r="BH62"/>
  <c r="BI62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E63"/>
  <c r="BF63"/>
  <c r="BG63"/>
  <c r="BH63"/>
  <c r="BI63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H66"/>
  <c r="BI66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BE61"/>
  <c r="BF61"/>
  <c r="BG61"/>
  <c r="BH61"/>
  <c r="BI61"/>
  <c r="AE61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AE4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AE38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AE24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AE9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B74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B61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B49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B38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B24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B9"/>
  <c r="BU87" l="1"/>
  <c r="BB87"/>
  <c r="BC87"/>
  <c r="BD87"/>
  <c r="BE87"/>
  <c r="BF87"/>
  <c r="BG87"/>
  <c r="BH87"/>
  <c r="BI87"/>
  <c r="BB97"/>
  <c r="BC97"/>
  <c r="BD97"/>
  <c r="BE97"/>
  <c r="BF97"/>
  <c r="BG97"/>
  <c r="BH97"/>
  <c r="BI97"/>
  <c r="BU97" l="1"/>
  <c r="AB97"/>
  <c r="AC97"/>
  <c r="BN18" l="1"/>
  <c r="BN17"/>
  <c r="BN16"/>
  <c r="BN15"/>
  <c r="AD18"/>
  <c r="AD17"/>
  <c r="AD16"/>
  <c r="AD15"/>
  <c r="A9" l="1"/>
  <c r="B97" l="1"/>
  <c r="AE87" l="1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N82"/>
  <c r="AD82"/>
  <c r="BN8"/>
  <c r="AD8"/>
  <c r="A8"/>
  <c r="A82"/>
  <c r="A18"/>
  <c r="A17"/>
  <c r="A16"/>
  <c r="A15"/>
  <c r="A14"/>
  <c r="AL97" l="1"/>
  <c r="AU97"/>
  <c r="AX97"/>
  <c r="AP97"/>
  <c r="AH97"/>
  <c r="AS97"/>
  <c r="AY97"/>
  <c r="AQ97"/>
  <c r="AI97"/>
  <c r="AZ97"/>
  <c r="AR97"/>
  <c r="AJ97"/>
  <c r="AK97"/>
  <c r="AM97"/>
  <c r="AV97"/>
  <c r="AN97"/>
  <c r="AF97"/>
  <c r="BA97"/>
  <c r="AT97"/>
  <c r="AE97"/>
  <c r="AW97"/>
  <c r="AO97"/>
  <c r="AG97"/>
  <c r="P62" i="1"/>
  <c r="K62"/>
  <c r="K75"/>
  <c r="P28"/>
  <c r="K28"/>
  <c r="P17"/>
  <c r="K17"/>
  <c r="A10" i="2"/>
  <c r="A11"/>
  <c r="A12"/>
  <c r="A13"/>
  <c r="I94" i="1" l="1"/>
  <c r="A77" i="2"/>
  <c r="AD77"/>
  <c r="BN28"/>
  <c r="AD28"/>
  <c r="A28"/>
  <c r="BN27"/>
  <c r="AD27"/>
  <c r="A27"/>
  <c r="BN12"/>
  <c r="AD12"/>
  <c r="BN10"/>
  <c r="AD10"/>
  <c r="K14" i="1"/>
  <c r="P14"/>
  <c r="A90" i="7"/>
  <c r="A89"/>
  <c r="A81"/>
  <c r="A80"/>
  <c r="A79"/>
  <c r="A78"/>
  <c r="A68"/>
  <c r="A67"/>
  <c r="A66"/>
  <c r="A65"/>
  <c r="A57"/>
  <c r="A56"/>
  <c r="A55"/>
  <c r="A54"/>
  <c r="A48"/>
  <c r="A47"/>
  <c r="A46"/>
  <c r="A45"/>
  <c r="A44"/>
  <c r="A43"/>
  <c r="A42"/>
  <c r="A41"/>
  <c r="A40"/>
  <c r="A33"/>
  <c r="A32"/>
  <c r="A31"/>
  <c r="A30"/>
  <c r="A29"/>
  <c r="A20"/>
  <c r="A19"/>
  <c r="A18"/>
  <c r="A5"/>
  <c r="D106" i="1" l="1"/>
  <c r="J21" l="1"/>
  <c r="E21"/>
  <c r="J94"/>
  <c r="A6" i="7"/>
  <c r="A4"/>
  <c r="D112" i="1"/>
  <c r="D110"/>
  <c r="D109"/>
  <c r="D104"/>
  <c r="C1" i="5"/>
  <c r="C1" i="4"/>
  <c r="C1" i="3"/>
  <c r="H94" i="1"/>
  <c r="G94"/>
  <c r="F94"/>
  <c r="E94"/>
  <c r="I83"/>
  <c r="H83"/>
  <c r="G83"/>
  <c r="F83"/>
  <c r="E83"/>
  <c r="I58"/>
  <c r="H58"/>
  <c r="G58"/>
  <c r="F58"/>
  <c r="E45"/>
  <c r="X97" i="2"/>
  <c r="V97"/>
  <c r="T97"/>
  <c r="R97"/>
  <c r="J58" i="1"/>
  <c r="J83"/>
  <c r="E58"/>
  <c r="BQ87" i="2"/>
  <c r="BQ97" s="1"/>
  <c r="BR87"/>
  <c r="BR97" s="1"/>
  <c r="BS87"/>
  <c r="BS97" s="1"/>
  <c r="BT87"/>
  <c r="BT97" s="1"/>
  <c r="BO87"/>
  <c r="BO97" s="1"/>
  <c r="BP87"/>
  <c r="BP97" s="1"/>
  <c r="BN7"/>
  <c r="BN9"/>
  <c r="BN11"/>
  <c r="BN13"/>
  <c r="BN14"/>
  <c r="BN22"/>
  <c r="BN23"/>
  <c r="BN24"/>
  <c r="BN25"/>
  <c r="BN26"/>
  <c r="BN29"/>
  <c r="BN30"/>
  <c r="BN36"/>
  <c r="BN37"/>
  <c r="BN38"/>
  <c r="BN39"/>
  <c r="BN40"/>
  <c r="BN41"/>
  <c r="BN42"/>
  <c r="BN43"/>
  <c r="BN47"/>
  <c r="BN48"/>
  <c r="BN49"/>
  <c r="BN50"/>
  <c r="BN51"/>
  <c r="BN52"/>
  <c r="BN53"/>
  <c r="BN54"/>
  <c r="BN55"/>
  <c r="BN59"/>
  <c r="BN60"/>
  <c r="BN61"/>
  <c r="BN62"/>
  <c r="BN63"/>
  <c r="BN64"/>
  <c r="BN65"/>
  <c r="BN66"/>
  <c r="BN68"/>
  <c r="BN72"/>
  <c r="BN73"/>
  <c r="BN74"/>
  <c r="BN75"/>
  <c r="BN76"/>
  <c r="BN77"/>
  <c r="BN78"/>
  <c r="BN79"/>
  <c r="BN80"/>
  <c r="BN87"/>
  <c r="BN88"/>
  <c r="BN89"/>
  <c r="AD89"/>
  <c r="AD88"/>
  <c r="AD87"/>
  <c r="AD80"/>
  <c r="AD79"/>
  <c r="AD78"/>
  <c r="AD76"/>
  <c r="AD75"/>
  <c r="AD74"/>
  <c r="AD73"/>
  <c r="AD72"/>
  <c r="AD68"/>
  <c r="AD66"/>
  <c r="AD65"/>
  <c r="AD64"/>
  <c r="AD63"/>
  <c r="AD62"/>
  <c r="AD61"/>
  <c r="AD60"/>
  <c r="AD59"/>
  <c r="AD55"/>
  <c r="AD54"/>
  <c r="AD53"/>
  <c r="AD52"/>
  <c r="AD51"/>
  <c r="AD50"/>
  <c r="AD49"/>
  <c r="AD48"/>
  <c r="AD47"/>
  <c r="AD43"/>
  <c r="AD42"/>
  <c r="AD41"/>
  <c r="AD40"/>
  <c r="AD39"/>
  <c r="AD38"/>
  <c r="AD37"/>
  <c r="AD36"/>
  <c r="AD30"/>
  <c r="AD29"/>
  <c r="AD26"/>
  <c r="AD25"/>
  <c r="AD24"/>
  <c r="AD23"/>
  <c r="AD22"/>
  <c r="AD14"/>
  <c r="AD13"/>
  <c r="AD11"/>
  <c r="AD9"/>
  <c r="AD7"/>
  <c r="A29"/>
  <c r="A30"/>
  <c r="A36"/>
  <c r="A37"/>
  <c r="A38"/>
  <c r="A39"/>
  <c r="A40"/>
  <c r="A41"/>
  <c r="A42"/>
  <c r="A43"/>
  <c r="A47"/>
  <c r="A48"/>
  <c r="A49"/>
  <c r="A50"/>
  <c r="A51"/>
  <c r="A52"/>
  <c r="A53"/>
  <c r="A54"/>
  <c r="A55"/>
  <c r="A59"/>
  <c r="A60"/>
  <c r="A61"/>
  <c r="A62"/>
  <c r="A63"/>
  <c r="A64"/>
  <c r="A65"/>
  <c r="A66"/>
  <c r="A68"/>
  <c r="A72"/>
  <c r="A73"/>
  <c r="A74"/>
  <c r="A75"/>
  <c r="A76"/>
  <c r="A78"/>
  <c r="A79"/>
  <c r="A80"/>
  <c r="A87"/>
  <c r="A88"/>
  <c r="A89"/>
  <c r="A7"/>
  <c r="A22"/>
  <c r="A23"/>
  <c r="A24"/>
  <c r="A25"/>
  <c r="A26"/>
  <c r="Q88" i="1"/>
  <c r="Q90" s="1"/>
  <c r="A87"/>
  <c r="Q74"/>
  <c r="Q75" s="1"/>
  <c r="Q76" s="1"/>
  <c r="K76"/>
  <c r="A76"/>
  <c r="P12"/>
  <c r="K12"/>
  <c r="A29"/>
  <c r="Q26"/>
  <c r="Q27" s="1"/>
  <c r="A28"/>
  <c r="B7" i="5"/>
  <c r="B7" i="4"/>
  <c r="D7" i="1"/>
  <c r="Q29"/>
  <c r="Q13" s="1"/>
  <c r="Q39"/>
  <c r="Q40" s="1"/>
  <c r="Q41" s="1"/>
  <c r="Q42" s="1"/>
  <c r="Q44" s="1"/>
  <c r="Q50"/>
  <c r="Q51" s="1"/>
  <c r="Q52" s="1"/>
  <c r="Q53" s="1"/>
  <c r="Q56" s="1"/>
  <c r="Q57" s="1"/>
  <c r="Q63"/>
  <c r="Q64" s="1"/>
  <c r="Q65" s="1"/>
  <c r="Q66" s="1"/>
  <c r="Q67" s="1"/>
  <c r="Q77"/>
  <c r="Q78" s="1"/>
  <c r="Q79" s="1"/>
  <c r="K7"/>
  <c r="H21"/>
  <c r="F21"/>
  <c r="G21"/>
  <c r="I21"/>
  <c r="E34"/>
  <c r="F34"/>
  <c r="G34"/>
  <c r="H34"/>
  <c r="I34"/>
  <c r="F45"/>
  <c r="G45"/>
  <c r="H45"/>
  <c r="I45"/>
  <c r="A90"/>
  <c r="A88"/>
  <c r="A80"/>
  <c r="A79"/>
  <c r="A78"/>
  <c r="A77"/>
  <c r="A75"/>
  <c r="A74"/>
  <c r="A69"/>
  <c r="A67"/>
  <c r="A66"/>
  <c r="A65"/>
  <c r="A64"/>
  <c r="A63"/>
  <c r="A62"/>
  <c r="A57"/>
  <c r="A56"/>
  <c r="A53"/>
  <c r="A52"/>
  <c r="A51"/>
  <c r="A50"/>
  <c r="A49"/>
  <c r="A44"/>
  <c r="A42"/>
  <c r="A41"/>
  <c r="A40"/>
  <c r="A39"/>
  <c r="A38"/>
  <c r="A33"/>
  <c r="A31"/>
  <c r="A30"/>
  <c r="A27"/>
  <c r="A26"/>
  <c r="A25"/>
  <c r="A18"/>
  <c r="A17"/>
  <c r="A20"/>
  <c r="A19"/>
  <c r="A16"/>
  <c r="A15"/>
  <c r="A14"/>
  <c r="A13"/>
  <c r="A12"/>
  <c r="A11"/>
  <c r="K19"/>
  <c r="K30"/>
  <c r="K31"/>
  <c r="K44"/>
  <c r="K57"/>
  <c r="K77"/>
  <c r="K79"/>
  <c r="K94"/>
  <c r="K88"/>
  <c r="K90"/>
  <c r="K27"/>
  <c r="K78"/>
  <c r="J34"/>
  <c r="J45"/>
  <c r="K11"/>
  <c r="K21" s="1"/>
  <c r="K15"/>
  <c r="K40"/>
  <c r="K53"/>
  <c r="K16"/>
  <c r="K38"/>
  <c r="K45" s="1"/>
  <c r="K26"/>
  <c r="K67"/>
  <c r="K74"/>
  <c r="K83" s="1"/>
  <c r="K66"/>
  <c r="K65"/>
  <c r="K64"/>
  <c r="K63"/>
  <c r="K70"/>
  <c r="K56"/>
  <c r="K52"/>
  <c r="K51"/>
  <c r="K50"/>
  <c r="K49"/>
  <c r="K58" s="1"/>
  <c r="K42"/>
  <c r="K41"/>
  <c r="K39"/>
  <c r="K33"/>
  <c r="K25"/>
  <c r="K34" s="1"/>
  <c r="K18"/>
  <c r="K20"/>
  <c r="K13"/>
  <c r="K29"/>
  <c r="Q30"/>
  <c r="Q31" s="1"/>
  <c r="Q33" s="1"/>
  <c r="B7" i="3"/>
  <c r="P64" i="1"/>
  <c r="P53"/>
  <c r="P56"/>
  <c r="P65"/>
  <c r="P26"/>
  <c r="P78"/>
  <c r="P19"/>
  <c r="P41"/>
  <c r="P90"/>
  <c r="P74"/>
  <c r="P31"/>
  <c r="P20"/>
  <c r="P49"/>
  <c r="P67"/>
  <c r="P52"/>
  <c r="P25"/>
  <c r="P63"/>
  <c r="P79"/>
  <c r="P18"/>
  <c r="P77"/>
  <c r="P44"/>
  <c r="P76"/>
  <c r="P39"/>
  <c r="P30"/>
  <c r="P38"/>
  <c r="P66"/>
  <c r="P42"/>
  <c r="P57"/>
  <c r="P27"/>
  <c r="P16"/>
  <c r="P40"/>
  <c r="P75"/>
  <c r="P51"/>
  <c r="P29"/>
  <c r="P50"/>
  <c r="P88"/>
  <c r="P13"/>
  <c r="P33"/>
  <c r="P11"/>
  <c r="P15"/>
  <c r="E95" l="1"/>
  <c r="C3" i="4"/>
  <c r="O97" i="2"/>
  <c r="K97"/>
  <c r="G97"/>
  <c r="C97"/>
  <c r="S97"/>
  <c r="U97"/>
  <c r="W97"/>
  <c r="Y97"/>
  <c r="AA97"/>
  <c r="N97"/>
  <c r="J97"/>
  <c r="F97"/>
  <c r="M97"/>
  <c r="I97"/>
  <c r="E97"/>
  <c r="P97"/>
  <c r="Q97"/>
  <c r="Z97"/>
  <c r="L97"/>
  <c r="H97"/>
  <c r="D97"/>
  <c r="Q14" i="1"/>
  <c r="Q28"/>
  <c r="Q15" s="1"/>
  <c r="Q16" s="1"/>
  <c r="Q19" s="1"/>
  <c r="Q20" s="1"/>
  <c r="Q17" s="1"/>
  <c r="Q18" s="1"/>
  <c r="J59"/>
  <c r="E84"/>
  <c r="E59"/>
  <c r="E46"/>
  <c r="J35"/>
  <c r="E35"/>
  <c r="E22"/>
  <c r="C3" i="5"/>
  <c r="C3" i="3"/>
  <c r="I70" i="1" l="1"/>
  <c r="I97" s="1"/>
  <c r="F70"/>
  <c r="F97" s="1"/>
  <c r="H70"/>
  <c r="H97" s="1"/>
  <c r="G70"/>
  <c r="G97" s="1"/>
  <c r="J70"/>
  <c r="J84" s="1"/>
  <c r="E70"/>
  <c r="E71" l="1"/>
  <c r="D108"/>
  <c r="E97"/>
  <c r="E98" s="1"/>
  <c r="D101" s="1"/>
  <c r="D103" s="1"/>
  <c r="J97"/>
  <c r="D105" s="1"/>
  <c r="D111" s="1"/>
</calcChain>
</file>

<file path=xl/sharedStrings.xml><?xml version="1.0" encoding="utf-8"?>
<sst xmlns="http://schemas.openxmlformats.org/spreadsheetml/2006/main" count="1075" uniqueCount="480">
  <si>
    <t>Odniesienie do kierunkowych efektów kształcenia dla programu kształcenia - Automatyka i Robotyka</t>
  </si>
  <si>
    <t>WIEDZA</t>
  </si>
  <si>
    <t xml:space="preserve">UMIEJĘTNOŚCI </t>
  </si>
  <si>
    <t xml:space="preserve">Statystyka programu kształcenia: </t>
  </si>
  <si>
    <t>Przygotowanie pracy dyplomowej</t>
  </si>
  <si>
    <t>Podstawy automatyki</t>
  </si>
  <si>
    <t>Wychowanie fizyczne</t>
  </si>
  <si>
    <t>WF1</t>
  </si>
  <si>
    <t>WF2</t>
  </si>
  <si>
    <t xml:space="preserve">E </t>
  </si>
  <si>
    <t>Aut</t>
  </si>
  <si>
    <t>Rozp</t>
  </si>
  <si>
    <t>PO1</t>
  </si>
  <si>
    <t>PO2</t>
  </si>
  <si>
    <t>Nies</t>
  </si>
  <si>
    <t>Prak</t>
  </si>
  <si>
    <t>Sem:</t>
  </si>
  <si>
    <t>1.</t>
  </si>
  <si>
    <t>Wiedza</t>
  </si>
  <si>
    <t>Kompetencje</t>
  </si>
  <si>
    <t>Umiejętności</t>
  </si>
  <si>
    <t>Umiejętnosci</t>
  </si>
  <si>
    <t>Kompetencje społeczne</t>
  </si>
  <si>
    <t>P1</t>
  </si>
  <si>
    <t>W</t>
  </si>
  <si>
    <t>C</t>
  </si>
  <si>
    <t>L</t>
  </si>
  <si>
    <t>P</t>
  </si>
  <si>
    <t>ECTS</t>
  </si>
  <si>
    <t>Analiza matematyczna</t>
  </si>
  <si>
    <t>E</t>
  </si>
  <si>
    <t>Semestr 2:</t>
  </si>
  <si>
    <t>Semestr 3:</t>
  </si>
  <si>
    <t>Semestr 4:</t>
  </si>
  <si>
    <t>Semestr 5:</t>
  </si>
  <si>
    <t>Semestr 6:</t>
  </si>
  <si>
    <t>Semestr 7:</t>
  </si>
  <si>
    <t>Seminarium dyplomowe</t>
  </si>
  <si>
    <t xml:space="preserve">Razem godz.: </t>
  </si>
  <si>
    <t>SumGodz</t>
  </si>
  <si>
    <t>Prob</t>
  </si>
  <si>
    <t>Arch</t>
  </si>
  <si>
    <t>Graf</t>
  </si>
  <si>
    <t>K</t>
  </si>
  <si>
    <t>Egz</t>
  </si>
  <si>
    <t>S</t>
  </si>
  <si>
    <t xml:space="preserve">Cały rok: </t>
  </si>
  <si>
    <t>Ob.</t>
  </si>
  <si>
    <t>obi</t>
  </si>
  <si>
    <t>Język obcy</t>
  </si>
  <si>
    <t>Podstawy elektroniki</t>
  </si>
  <si>
    <t>BHP</t>
  </si>
  <si>
    <t>WdI</t>
  </si>
  <si>
    <t>Anal</t>
  </si>
  <si>
    <t>NaIn</t>
  </si>
  <si>
    <t>Alge</t>
  </si>
  <si>
    <t>Bibl</t>
  </si>
  <si>
    <t>Sym.</t>
  </si>
  <si>
    <t>PTC</t>
  </si>
  <si>
    <t>SO2</t>
  </si>
  <si>
    <t>OptK</t>
  </si>
  <si>
    <t>SzIn</t>
  </si>
  <si>
    <t>ZaMa</t>
  </si>
  <si>
    <t>SK1</t>
  </si>
  <si>
    <t>SBD1</t>
  </si>
  <si>
    <t>Stat</t>
  </si>
  <si>
    <t>PDek</t>
  </si>
  <si>
    <t>ASD</t>
  </si>
  <si>
    <t>PEle</t>
  </si>
  <si>
    <t>Fizy</t>
  </si>
  <si>
    <t>Logi</t>
  </si>
  <si>
    <t>ProN</t>
  </si>
  <si>
    <t>Wbud</t>
  </si>
  <si>
    <t>Tech3</t>
  </si>
  <si>
    <t>Zast</t>
  </si>
  <si>
    <t>Semi</t>
  </si>
  <si>
    <t>SK2</t>
  </si>
  <si>
    <t>SBD2</t>
  </si>
  <si>
    <t>KCK</t>
  </si>
  <si>
    <t>Tech1</t>
  </si>
  <si>
    <t>Hum1</t>
  </si>
  <si>
    <t>ApIn</t>
  </si>
  <si>
    <t>Decy</t>
  </si>
  <si>
    <t>IO1</t>
  </si>
  <si>
    <t>Tech2</t>
  </si>
  <si>
    <t>Rown</t>
  </si>
  <si>
    <t>Obc1</t>
  </si>
  <si>
    <t>Obc2</t>
  </si>
  <si>
    <t>Obc4</t>
  </si>
  <si>
    <t>Podsumowanie Programu Kształcenia</t>
  </si>
  <si>
    <t>Liczba punktów ECTS:</t>
  </si>
  <si>
    <t>Przedmiot:</t>
  </si>
  <si>
    <t>Algebra z geometrią</t>
  </si>
  <si>
    <t>Ergonomia</t>
  </si>
  <si>
    <t>Fizyka</t>
  </si>
  <si>
    <t>Metody numeryczne i symulacja</t>
  </si>
  <si>
    <t>Systemy mikroprocesorowe</t>
  </si>
  <si>
    <t>Teoria sterowania</t>
  </si>
  <si>
    <t>ma podstawową wiedzę w zakresie metrologii, zna i rozumie metody pomiaru wielkości elektrycznych i nieelektrycznych; zna metody obliczeniowe i narzędzia informatyczne niezbędne do analizy wyników eksperymentu;</t>
  </si>
  <si>
    <t>ma uporządkowaną wiedzę w zakresie struktur i zasad działania analogowych i dyskretnych systemów sterowania (w układzie otwartym i w układzie ze sprzężeniem zwrotnym) oraz liniowych i prostych nieliniowych regulatorów analogowych i cyfrowych;</t>
  </si>
  <si>
    <t>zna i rozumie typowe technologie inżynierskie, zasady oraz techniki konstruowania prostych systemów automatyki i robotyki; zna i rozumie zasady doboru układów wykonawczych, jednostek obliczeniowych oraz elementów i urządzeń pomiarowo-kontrolnych;</t>
  </si>
  <si>
    <t>ma podstawową wiedzę dotyczącą zarządzania, w tym zarządzania jakością i prowadzenia działalności gospodarczej;</t>
  </si>
  <si>
    <t>potrafi zaplanować, przygotować i przeprowadzić symulację działania prostych układów automatyki i robotyki;</t>
  </si>
  <si>
    <t>potrafi wyznaczać i posługiwać się modelami prostych układów elektromechanicznych i wybranych procesów przemysłowych, a także wykorzystywać je do celów analizy i projektowania układów automatyki i robotyki;</t>
  </si>
  <si>
    <t>potrafi sprawdzić stabilność liniowych oraz wybranych nieliniowych obiektów i układów dynamicznych;</t>
  </si>
  <si>
    <t>potrafi korzystać z wybranych narzędzi szybkiego prototypowania układów automatyki i robotyki;</t>
  </si>
  <si>
    <t>potrafi posłużyć się właściwie dobranymi metodami i przyrządami pomiarowymi oraz pomierzyć stosowne sygnały i na ich podstawie wyznaczyć charakterystyki statyczne i dynamiczne elementów automatyki oraz uzyskać informacje o ich zasadniczych własnościach;</t>
  </si>
  <si>
    <t>potrafi zbudować, uruchomić oraz przetestować prosty układ elektroniczny oraz elektromechaniczny;</t>
  </si>
  <si>
    <t>posiada podstawowe umiejętności eksploatacyjne i operatorskie przemysłowych  robotów manipulacyjnych; potrafi utworzyć, przetestować i uruchomić prosty program ruchu dla manipulatora przemysłowego; potrafi rozwiązać podstawowe zadania związane z kinematyką robotów;</t>
  </si>
  <si>
    <t>potrafi dobrać parametry i nastawy podstawowego regulatora przemysłowego oraz skonfigurować i zaprogramować przemysłowy sterownik programowalny;</t>
  </si>
  <si>
    <t>potrafi stosować zasady bezpieczeństwa i higieny pracy;</t>
  </si>
  <si>
    <t>potrafi dokonać wstępnej analizy ekonomicznej podejmowanych działań inżynierskich w zakresie automatyki i robotyki;</t>
  </si>
  <si>
    <t>potrafi zaprojektować i praktycznie wykorzystać proste układy diagnostyczno-decyzyjne dedykowane systemom automatyki i robotyki;</t>
  </si>
  <si>
    <t>potrafi dobrać rodzaj i parametry układu pomiarowego, jednostki sterującej oraz modułów peryferyjnych i komunikacyjnych dla wybranego zastosowania oraz dokonać ich integracji w postaci wynikowego systemu pomiarowo-sterującego;</t>
  </si>
  <si>
    <t>potrafi dokonać identyfikacji i sformułować specyfikację prostych zadań inżynierskich z zakresu automatyki i robotyki;</t>
  </si>
  <si>
    <t>potrafi ocenić przydatność rutynowych metod i narzędzi służących do projektowania systemów automatyki i robotyki oraz wybrać i zastosować właściwą metodę i narzędzia;</t>
  </si>
  <si>
    <t>potrafi projektować proste elementy mechaniczne oraz układy elektryczne i elektroniczne przeznaczone do różnych zastosowań (z uwzględnieniem właściwości materiałowych);</t>
  </si>
  <si>
    <t>potrafi zaprojektować i zrealizować lokalną sieć teleinformatyczną (w tym przemysłową) przez dobór i konfigurację elementów i urządzeń komunikacyjnych (przewodowych i bezprzewodowych);</t>
  </si>
  <si>
    <t>Nadawany tytuł zawodowy: inżynier</t>
  </si>
  <si>
    <t>Semestr 1:</t>
  </si>
  <si>
    <t>Moduł kształcenia</t>
  </si>
  <si>
    <t>Podsumowanie wszystkich semestrów</t>
  </si>
  <si>
    <t>Liczba godzin - Podsumowanie wszystkich semestrów:</t>
  </si>
  <si>
    <t>Konsultacje, egzaminy</t>
  </si>
  <si>
    <t>Wszystkie godziny kontaktu z prowadzącym</t>
  </si>
  <si>
    <t>Wymagana liczba godzin kontaktu z prowadzącym na studiach stacjonarnych 0,5*(210p.ECTS*25)</t>
  </si>
  <si>
    <t>Punkty ECTS modułów obieralnych:</t>
  </si>
  <si>
    <t>Łączny wymiar zajęć laboratoryjnych i projektowych</t>
  </si>
  <si>
    <t>Liczba punktów ECTS z zajęć o charakterze praktycznym</t>
  </si>
  <si>
    <t>Liczba punktów ECTS z zajęć z zakresu nauk podstawowych</t>
  </si>
  <si>
    <t>Podst.</t>
  </si>
  <si>
    <t>Prakt.</t>
  </si>
  <si>
    <t>Bad.</t>
  </si>
  <si>
    <t>Liczba punktów za zajęcia z języka obcego jest równa 5</t>
  </si>
  <si>
    <t>Suma punktów ECTS zajęć, służących zdobywaniu pogłębionej wiedzy oraz umiejętności prowadzenia badań naukowych</t>
  </si>
  <si>
    <t>% punktów ECTS zajęć, służących zdobywaniu pogłębionej wiedzy oraz umiejętności prowadzenia badań naukowych</t>
  </si>
  <si>
    <t>ma podstawową wiedzę w zakresie obsługi i wykorzystania narzędzi informatycznych przeznaczonych do szybkiego prototypowania oraz  projektowania, symulacji i wizualizacji układów i systemów automatyki i robotyki oraz do zapisu projektu konstrukcji mechanicznych;</t>
  </si>
  <si>
    <t>potrafi opracować rozwiązanie prostego zadania inżynierskiego oraz zaimplementować, przetestować i uruchomić go w wybranym środowisku programistycznym na komputerze klasy PC dla wybranych systemów operacyjnych;</t>
  </si>
  <si>
    <t>potrafi skonstruować algorytm rozwiązania prostego zadania pomiarowego i sterującego oraz zaimplementować, przetestować i uruchomić go w wybranym środowisku programistycznym na platformie mikroprocesorowej;</t>
  </si>
  <si>
    <t>potrafi projektować proste układy sterowania dla procesów przemysłowych; potrafi świadomie wykorzystywać standardowe bloki funkcjonalne systemów automatyki oraz kształtować własności dynamiczne torów pomiarowych;</t>
  </si>
  <si>
    <t>Mechanika i wytrzymałość materiałów</t>
  </si>
  <si>
    <t>Przygotowanie do badań naukowych</t>
  </si>
  <si>
    <t>Równania różniczkowe i przekształcenia całkowe</t>
  </si>
  <si>
    <t xml:space="preserve">Obowiązuje od 01.10.2019 r. Wersja: </t>
  </si>
  <si>
    <t>Podstawy informatyki</t>
  </si>
  <si>
    <t>Technologie informacyjne</t>
  </si>
  <si>
    <t>Szkolenie BHP, przepisy uczelniane i ochrona własności intelektualnej</t>
  </si>
  <si>
    <t>Programowanie strukturalne i obiektowe</t>
  </si>
  <si>
    <t>Probabilistyka i statystyka</t>
  </si>
  <si>
    <t>Systemy czasu rzeczywistego</t>
  </si>
  <si>
    <t>Podstawy robotyki</t>
  </si>
  <si>
    <t>Grafika inżynierska</t>
  </si>
  <si>
    <t>Teoria i przetwarzanie sygnałów</t>
  </si>
  <si>
    <t>Technika cyfrowa</t>
  </si>
  <si>
    <t>Elementy i urządzenia automatyki</t>
  </si>
  <si>
    <t>Projekt przejściowy</t>
  </si>
  <si>
    <t xml:space="preserve">Metrologia i miernictwo techniczne </t>
  </si>
  <si>
    <t xml:space="preserve"> </t>
  </si>
  <si>
    <t>Programowanie sterowników PLC i regulatorów przemysłowych</t>
  </si>
  <si>
    <t>Identyfikacja systemów</t>
  </si>
  <si>
    <t>Modelowanie i sterowanie robotów</t>
  </si>
  <si>
    <t>Sterowanie procesami ciągłymi i dyskretnymi</t>
  </si>
  <si>
    <t>P6S_WG</t>
  </si>
  <si>
    <t>P6S_WK</t>
  </si>
  <si>
    <t>P6S_UU</t>
  </si>
  <si>
    <t>P6S_UO</t>
  </si>
  <si>
    <t>P6S_UK</t>
  </si>
  <si>
    <t>P6S_UW</t>
  </si>
  <si>
    <t>P6S_KK</t>
  </si>
  <si>
    <t>P6S_KR</t>
  </si>
  <si>
    <t>P6S_KO</t>
  </si>
  <si>
    <t>Ile razy wybrano:</t>
  </si>
  <si>
    <t>Politechnika Poznańska</t>
  </si>
  <si>
    <r>
      <rPr>
        <sz val="11"/>
        <color rgb="FF0000FF"/>
        <rFont val="Calibri"/>
        <family val="2"/>
        <charset val="238"/>
        <scheme val="minor"/>
      </rPr>
      <t xml:space="preserve">Przedmiot obieralny 2 - nauki humanistyczne: </t>
    </r>
    <r>
      <rPr>
        <sz val="11"/>
        <color rgb="FF9C6500"/>
        <rFont val="Calibri"/>
        <family val="2"/>
        <charset val="238"/>
        <scheme val="minor"/>
      </rPr>
      <t xml:space="preserve">Metodologia nauk dla inżynierów / Etyka / Filozofia </t>
    </r>
  </si>
  <si>
    <r>
      <rPr>
        <b/>
        <sz val="10"/>
        <color rgb="FF0000FF"/>
        <rFont val="Arial CE"/>
        <charset val="238"/>
      </rPr>
      <t>Przedmiot obieralny 7:</t>
    </r>
    <r>
      <rPr>
        <b/>
        <sz val="10"/>
        <rFont val="Arial CE"/>
        <family val="2"/>
        <charset val="238"/>
      </rPr>
      <t xml:space="preserve">  Automatyka układów napędowych / Serwonapędy w automatyce</t>
    </r>
  </si>
  <si>
    <t>*</t>
  </si>
  <si>
    <r>
      <rPr>
        <b/>
        <sz val="10"/>
        <color rgb="FF0000FF"/>
        <rFont val="Arial CE"/>
        <charset val="238"/>
      </rPr>
      <t>Przedmiot obieralny 4:</t>
    </r>
    <r>
      <rPr>
        <b/>
        <sz val="10"/>
        <rFont val="Arial CE"/>
        <family val="2"/>
        <charset val="238"/>
      </rPr>
      <t xml:space="preserve"> Układy sterowania optymalnego / Projektowanie układów regulacji</t>
    </r>
  </si>
  <si>
    <r>
      <rPr>
        <b/>
        <sz val="10"/>
        <color rgb="FF0000FF"/>
        <rFont val="Arial CE"/>
        <charset val="238"/>
      </rPr>
      <t>Przedmiot obieralny 5:</t>
    </r>
    <r>
      <rPr>
        <b/>
        <sz val="10"/>
        <rFont val="Arial CE"/>
        <family val="2"/>
        <charset val="238"/>
      </rPr>
      <t xml:space="preserve">  Wprowadzenie do sztucznej inteligencji / Wprowadzenie do przetwarzania obrazów </t>
    </r>
    <r>
      <rPr>
        <sz val="11"/>
        <color rgb="FF00B0F0"/>
        <rFont val="Calibri"/>
        <family val="2"/>
        <charset val="238"/>
        <scheme val="minor"/>
      </rPr>
      <t/>
    </r>
  </si>
  <si>
    <r>
      <rPr>
        <b/>
        <sz val="10"/>
        <color rgb="FF0000FF"/>
        <rFont val="Arial CE"/>
        <charset val="238"/>
      </rPr>
      <t>Przedmiot obieralny 8:</t>
    </r>
    <r>
      <rPr>
        <b/>
        <sz val="10"/>
        <rFont val="Arial CE"/>
        <family val="2"/>
        <charset val="238"/>
      </rPr>
      <t xml:space="preserve">  Systemy rozproszone automatyki  / Aplikacje mobilne</t>
    </r>
  </si>
  <si>
    <r>
      <rPr>
        <b/>
        <sz val="10"/>
        <color rgb="FF0000FF"/>
        <rFont val="Arial CE"/>
        <charset val="238"/>
      </rPr>
      <t>Przedmiot obieralny 9:</t>
    </r>
    <r>
      <rPr>
        <b/>
        <sz val="10"/>
        <rFont val="Arial CE"/>
        <charset val="238"/>
      </rPr>
      <t xml:space="preserve">  Automatyka w budynkach inteligentnych / </t>
    </r>
    <r>
      <rPr>
        <b/>
        <sz val="11"/>
        <rFont val="Calibri"/>
        <family val="2"/>
        <charset val="238"/>
        <scheme val="minor"/>
      </rPr>
      <t>Programowanie robotów i planowanie zadań</t>
    </r>
  </si>
  <si>
    <r>
      <rPr>
        <b/>
        <sz val="10"/>
        <color rgb="FF0000FF"/>
        <rFont val="Arial CE"/>
        <charset val="238"/>
      </rPr>
      <t xml:space="preserve">Przedmiot obieralny 6: </t>
    </r>
    <r>
      <rPr>
        <b/>
        <sz val="10"/>
        <rFont val="Arial CE"/>
        <family val="2"/>
        <charset val="238"/>
      </rPr>
      <t>Reprogramowalne układy elektroniczne w sterowaniu / Zastosowania sterowników przemysłowych</t>
    </r>
  </si>
  <si>
    <r>
      <rPr>
        <b/>
        <sz val="10"/>
        <color rgb="FF0000FF"/>
        <rFont val="Arial CE"/>
        <charset val="238"/>
      </rPr>
      <t>Przedmiot obieralny 1 - nauki społeczne:</t>
    </r>
    <r>
      <rPr>
        <b/>
        <sz val="10"/>
        <rFont val="Arial CE"/>
        <family val="2"/>
        <charset val="238"/>
      </rPr>
      <t xml:space="preserve">  Zarządzanie mikro i małym przedsiębiorstwem / Zarządzanie projektami</t>
    </r>
  </si>
  <si>
    <r>
      <t xml:space="preserve">zna i rozumie w zaawansowanym stopniu wybrane fakty, obiekty i zjawiska oraz dotyczące ich metody i teorie wyjaśniające złożone zależności między nimi, stanowiące podstawową wiedzę ogólną z zakresu matematyki obejmującą algebrę, geometrię, analizę, probabilistykę oraz elementy matematyki dyskretnej i logiki, w tym metody matematyczne i metody numeryczne niezbędne do: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opisu i analizy własności liniowych i podstawowych  nieliniowych systemów dynamicznych i statycznych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opisu i analizy wielkości zespolonych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opisu procesów losowych i wielkości niepewnych 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opisu i analizy systemów logicznych kombinacyjnych i  sekwencyjnych 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opisu algorytmów sterowania i analizy stabilności systemów  dynamicznych 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opisu, analizy oraz metod przetwarzania sygnałów w  dziedzinie czasu i częstotliwości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numerycznej symulacji systemów dynamicznych w  dziedzinie czasu ciągłego i czasu dyskretnego;</t>
    </r>
  </si>
  <si>
    <t>zna i rozumie w zaawansowanym stopniu – wybrane fakty, obiekty i zjawiska oraz dotyczące ich metody i teorie wyjaśniające złożone zależności między nimi, stanowiące podstawową wiedzę ogólną w zakresie wybranych działów fizyki ogólnej obejmujących termodynamikę, elektryczność i magnetyzm, optykę, fotonikę i akustykę, oraz fizykę ciała stałego, w tym wiedzę niezbędną do zrozumienia podstawowych zjawisk fizycznych występujących w elementach i układach automatyki i robotyki oraz w ich otoczeniu;</t>
  </si>
  <si>
    <t>ma uporządkowaną i podbudowaną teoretycznie wiedzę ogólną w zakresie mechaniki ogólnej: statyki, kinematyki oraz dynamiki, w tym wiedzę niezbędną do zrozumienia zasad modelowania i konstruowania prostych systemów mechanicznych;</t>
  </si>
  <si>
    <t>ma podstawową wiedzę w zakresie materiałoznawstwa, wytrzymałości i zmęczenia materiałów,zna typowe technologie wytwarzania elementów maszyn;</t>
  </si>
  <si>
    <t>zna i rozumie w zaawansowanym stopniu metody przetwarzania  sygnałów w dziedzinie czasu i częstotliwości; ma uporządkowaną  wiedzę w zakresie teorii sygnałów i informacji;</t>
  </si>
  <si>
    <t>ma uporządkowaną, podbudowaną teoretycznie wiedzę ogólną  w zakresie teorii obwodów elektrycznych oraz elektrotechniki prądu stałego i przemiennego (w tym trójfazowego);</t>
  </si>
  <si>
    <t>ma podstawową wiedzę w zakresie teorii i podstawowych metod sztucznej inteligencji i systemów decyzyjnych;</t>
  </si>
  <si>
    <t>ma uporządkowaną w zaawansowanym stopniu wiedzę w zakresie wybranych algorytmów i struktur danych oraz metodyki i technik programowania proceduralnego i obiektowego;</t>
  </si>
  <si>
    <t>ma uporządkowaną wiedzę w zakresie architektur komputerów, systemów i sieci komputerowych oraz systemów operacyjnych w tym systemów operacyjnych czasu rzeczywistego;</t>
  </si>
  <si>
    <t>zna i rozumie w zaawansowanym stopniu teorię i metody w  zakresie zasad działania podstawowych elementów elektronicznych,  analogowych i cyfrowych, wybranych układów i systemów  elektronicznych;</t>
  </si>
  <si>
    <t>zna i rozumie w zaawansowanym stopniu teorię i metody w  zakresie architektury i programowania systemów  mikroprocesorowych, zna i rozumie wybrane języki wysokiego i  niskiego poziomu programowania mikroprocesorów; zna i rozumie  zasadę działania podstawowych modułów peryferyjnych oraz  interfejsów komunikacyjnych stosowanych w systemach  mikroprocesorowych;</t>
  </si>
  <si>
    <t>ma uporządkowaną wiedzę w zakresie teorii liniowych systemów dynamicznych, w tym wybranych metod modelowania i teorii stabilności; zna i rozumie podstawowe własności liniowych elementów dynamicznych w dziedzinie czasu i częstotliwości oraz własności wybranych elementów nieliniowych; zna i rozumie techniki projektowania liniowych układów sterowania korzystające z opisu w przestrzeni stanu;</t>
  </si>
  <si>
    <t>ma uporządkowaną wiedzę w zakresie klasyfikacji, budowy i  struktur kinematycznych, opisu matematycznego, zasad działania  oraz programowania robotów manipulacyjnych; zna i rozumie w  zaawansowanym stopniu opis matematyczny, własności oraz zasady  działania i programowania prostych robotów mobilnych;</t>
  </si>
  <si>
    <t>zna i rozumie w zaawansowanym stopniu podstawowe kryteria  syntezy i metody strojenia regulatorów, narzędzia i techniki  automatycznego doboru nastaw regulatorów oraz identyfikacji  obiektów sterowania;</t>
  </si>
  <si>
    <t>ma uporządkowaną w zaawansowanym stopniu  wiedzę w zakresie budowy, zastosowania i sterowania układami wykonawczymi automatyki i robotyki;</t>
  </si>
  <si>
    <t>zna i rozumie w zaawansowanym stopniu budowę i zasady działania programowalnych sterowników przemysłowych a także ich analogowych i cyfrowych układów peryferyjnych; zna i rozumie zasadę działania podstawowych interfejsów komunikacyjnych stosowanych w przemysłowych systemach sterowania;</t>
  </si>
  <si>
    <t>orientuje się w aktualnym stanie oraz najnowszych trendach rozwojowych obszaru automatyki i robotyki;</t>
  </si>
  <si>
    <t>zna i rozumie podstawowe procesy zachodzące w cyklu życia  urządzeń oraz wybranych systemów zabezpieczeń stosowanych w  automatyce i robotyce;</t>
  </si>
  <si>
    <t>zna metody, techniki, narzędzia i materiały stosowane przy rozwiązywaniu prostych zadań inżynierskich z zakresu automatyki i robotyki;</t>
  </si>
  <si>
    <r>
      <t>ma podstawową wiedzę niezbędną do zrozumienia pozatechnicznych uwarunkowań działalności inżynierskiej oraz procesu automatyzacji i robotyzacji w przemyśle i gospodarstwie domowym;</t>
    </r>
    <r>
      <rPr>
        <sz val="10"/>
        <rFont val="Times New Roman"/>
        <family val="1"/>
        <charset val="238"/>
      </rPr>
      <t xml:space="preserve"> zna podstawowe zasady bezpieczeństwa i higieny pracy</t>
    </r>
    <r>
      <rPr>
        <sz val="10"/>
        <color rgb="FF000000"/>
        <rFont val="Times New Roman"/>
        <family val="1"/>
        <charset val="238"/>
      </rPr>
      <t xml:space="preserve"> obowiązujące w przemyśle;</t>
    </r>
  </si>
  <si>
    <t>zna i rozumie podstawowe pojęcia i zasady z zakresu ochrony własności przemysłowej i prawa autorskiego; potrafi korzystać z zasobów informacji patentowej;</t>
  </si>
  <si>
    <t>zna i rozumie ogólne zasady tworzenia i rozwoju form indywidualnej przedsiębiorczości, wykorzystującej wiedzę z automatyki i robotyki;</t>
  </si>
  <si>
    <t>zna i rozumie fundamentalne dylematy współczesnej cywilizacji powiązane z rozwojem automatyki i robotyki;</t>
  </si>
  <si>
    <t xml:space="preserve">potrafi pozyskiwać informacje z literatury, baz danych i innych źródeł także w wybranym języku obcym; </t>
  </si>
  <si>
    <t>potrafi odczytywać ze zrozumieniem projektową dokumentację techniczną oraz proste schematy technologiczne systemów automatyki i robotyki;</t>
  </si>
  <si>
    <t>potrafi porozumiewać się przy użyciu różnych technik w środowisku zawodowym oraz w innych środowiskach;</t>
  </si>
  <si>
    <t>potrafi opracować dokumentację dotyczącą realizacji zadania inżynierskiego w języku polskim i obcym;</t>
  </si>
  <si>
    <t>potrafi przedstawić prezentację wyników dotyczącą realizacji zadania inżynierskiego w języku polskim i obcym;</t>
  </si>
  <si>
    <t>posiada umiejętności samokształcenia w celu podnoszenia i aktualizacji kompetencji zawodowych;</t>
  </si>
  <si>
    <t>potrafi posługiwać się językiem obcym na poziomie B2 Europejskiego Systemu Opisu Kształcenia Językowego wystarczającym do porozumiewania się, a także czytania ze zrozumieniem kart katalogowych, not aplikacyjnych, instrukcji obsługi urządzeń oraz opisów narzędzi informatycznych;</t>
  </si>
  <si>
    <t>potrafi posługiwać się technikami informacyjno-komunikacyjnymi;</t>
  </si>
  <si>
    <t>potrafi korzystać z podstawowych metod przetwarzania i analizy sygnałów w dziedzinie czasu i częstotliwości oraz ekstrahować informacje z analizowanych sygnałów;</t>
  </si>
  <si>
    <t>potrafi przy formułowaniu i rozwiązywaniu zadań obejmujących projektowanie układów automatyki i robotyki dostrzegać ich aspekty pozatechniczne, w tym środowiskowe, ekonomiczne i prawne; potrafi brać udział w debacie – przedstawiać i oceniać  różne opinie i stanowiska oraz dyskutować o nich;</t>
  </si>
  <si>
    <t>potrafi pracować indywidualnie i w zespole; potrafi planować i organizować pracę – indywidualną oraz w zespole; umie oszacować czas potrzebny na realizację zleconego zadania; potrafi opracować i zrealizować harmonogram prac zapewniający dotrzymanie terminów;</t>
  </si>
  <si>
    <t>potrafi planować i organizować pracę – indywidualną oraz w zespole zgodnie z zasadami bezpieczeństwa i higieny pracy;</t>
  </si>
  <si>
    <t>jest gotów do krytycznej oceny posiadanej wiedzy;rozumie  potrzebę i zna możliwości ciągłego dokształcania się – podnoszenia  kompetencji zawodowych, osobistych i społecznych, potrafi  inspirować i organizować proces uczenia się innych osób;</t>
  </si>
  <si>
    <t>posiada świadomość ważności i rozumie pozatechniczne aspekty i  skutki działalności inżynierskiej, w tym jej wpływ na środowisko i  związaną z tym odpowiedzialność za podejmowane decyzje;jest  gotów do dbałości o dorobek i tradycje zawodu;</t>
  </si>
  <si>
    <t>posiada świadomość odpowiedzialności za pracę własną oraz  gotowość podporządkowania się zasadom pracy w zespole i  ponoszenia odpowiedzialności za wspólnie realizowane zadania;  potrafi kierować małym zespołem, wyznaczać cele i określać  priorytety prowadzące do realizacji zadania;jest gotów do  odpowiedzialnego pełnienia ról zawodowych;</t>
  </si>
  <si>
    <t>jest gotów do określania priorytetów służących do realizacji określonego przez siebie lub innych zadania;</t>
  </si>
  <si>
    <t>posiada świadomość konieczności profesjonalnego podejścia do  zagadnień technicznych, skrupulatnego zapoznania się z  dokumentacją oraz warunkami środowiskowymi, w których  urządzenia i ich elementy mogą funkcjonować;jest gotów do  przestrzegania zasad etyki zawodowej i wymagania tego od innych,  poszanowania różnorodności poglądów i kultur;</t>
  </si>
  <si>
    <t>jest gotów do myślenia i działania w sposób przedsiębiorczy;</t>
  </si>
  <si>
    <t>jest gotów do wypełniania zobowiązań społecznych,  współorganizowania działalności na rzecz środowiska społecznego; ma świadomość roli społecznej absolwenta uczelni technicznej oraz  rozumie potrzebę formułowania i przekazywania społeczeństwu (w  szczególności poprzez środki masowego przekazu)  informacji i  opinii dotyczących osiągnięć automatyki i robotyki i innych  aspektów działalności inżynierskiej; podejmuje starania, aby  przekazywać takie informacje i opinie w sposób powszechnie  zrozumiały;</t>
  </si>
  <si>
    <t xml:space="preserve">*) Praktyki - w ramach czasu spędzonego w zakładzie przemysłowym w trakcie trwania semestru studenci realizują program wybranych przedmiotów w zakresie wykładów, laboratoriów i projektów przewidzianych na dany semestr programem studiów </t>
  </si>
  <si>
    <t>Praktyka letnia 1 (8 tyg.)</t>
  </si>
  <si>
    <t>Praktyka 1 (8 godz. w tyg.)</t>
  </si>
  <si>
    <t>Praktyka 2 (8 godz. w tyg.)</t>
  </si>
  <si>
    <t>Praktyka letnia 2 (8 tyg.)</t>
  </si>
  <si>
    <t>Praktyka 3 (16 godz. w tyg.)</t>
  </si>
  <si>
    <t>Praktyka letnia 3 (8 tyg.)</t>
  </si>
  <si>
    <t>Praktyka 4 (16 godz. w tyg.)</t>
  </si>
  <si>
    <r>
      <rPr>
        <b/>
        <sz val="10"/>
        <color rgb="FF0000FF"/>
        <rFont val="Arial CE"/>
        <charset val="238"/>
      </rPr>
      <t>Przedmiot obieralny 3:</t>
    </r>
    <r>
      <rPr>
        <b/>
        <sz val="10"/>
        <rFont val="Arial CE"/>
        <family val="2"/>
        <charset val="238"/>
      </rPr>
      <t xml:space="preserve"> Podstawy projektowania przemysłowego / Układy elektroniki użytkowej</t>
    </r>
  </si>
  <si>
    <t>K1P_U1+</t>
  </si>
  <si>
    <t>K1P_K1++, K1P_K3+, K1P_K4+</t>
  </si>
  <si>
    <t>K1P_W1+++</t>
  </si>
  <si>
    <t>K1P_K3+, K1P_K4+</t>
  </si>
  <si>
    <t>K1P_K1+</t>
  </si>
  <si>
    <t>K1P_K1++</t>
  </si>
  <si>
    <t>K1P_W10++, K1P_W23+</t>
  </si>
  <si>
    <t>K1P_U4+, K1P_U5+, K1P_U8+++</t>
  </si>
  <si>
    <t>K1P_K1++, K1P_K7+</t>
  </si>
  <si>
    <t>K1P_W24+</t>
  </si>
  <si>
    <t>K1P_K2++</t>
  </si>
  <si>
    <t>K1P_U1+, K1P_U4++, K1P_U5+, K1P_U7+++</t>
  </si>
  <si>
    <t>K1P_K1+, K1P_K4+</t>
  </si>
  <si>
    <t>K1P_K3+</t>
  </si>
  <si>
    <t>K1P_W1++, K1P_W6+++</t>
  </si>
  <si>
    <t>K1P_W8+++, K1P_W9+++</t>
  </si>
  <si>
    <t>K1P_K2+, K1P_K5+</t>
  </si>
  <si>
    <t>K1P_U1+++</t>
  </si>
  <si>
    <t>K1P_K1++, K1P_K6++</t>
  </si>
  <si>
    <t>K1P_W25+++, K1P_W27+, K1P_W28+</t>
  </si>
  <si>
    <t>K1P_U20++, K1P_U30+, K1P_U31+</t>
  </si>
  <si>
    <t>K1P_K6+</t>
  </si>
  <si>
    <t>K1P_U16+</t>
  </si>
  <si>
    <t>K1P_U19+++, K1P_U31+++</t>
  </si>
  <si>
    <t>K1P_K2+, K1P_K3++</t>
  </si>
  <si>
    <t>K1P_K5+</t>
  </si>
  <si>
    <t>K1P_U14++, K1P_U15+++</t>
  </si>
  <si>
    <t>K1P_W8+++</t>
  </si>
  <si>
    <t>K1P_U26++</t>
  </si>
  <si>
    <t>K1P_W1+++, K1P_W5++</t>
  </si>
  <si>
    <t>K1P_U1++, K1P_U9++</t>
  </si>
  <si>
    <t>K1P_W1++, K1P_W10+</t>
  </si>
  <si>
    <t>K1P_U10+++</t>
  </si>
  <si>
    <t>K1P_W2+++, K1P_W3+++</t>
  </si>
  <si>
    <t>K1P_U1++, K1P_U2++</t>
  </si>
  <si>
    <t xml:space="preserve">K1P_K1+, K1P_K3+, K1P_K4+  </t>
  </si>
  <si>
    <t>K1P_W23+, K1P_W24++, K1P_W26+++</t>
  </si>
  <si>
    <t>K1P_U3+++, K1P_U4+, K1P_U6++, K1P_U16+</t>
  </si>
  <si>
    <t xml:space="preserve">K1P_K1+, K1P_K7+ </t>
  </si>
  <si>
    <t>K1P_W12+++</t>
  </si>
  <si>
    <t>K1P_U2+, K1P_U15+, K1P_U25++</t>
  </si>
  <si>
    <t>K1P_W1+, K1P_W14++</t>
  </si>
  <si>
    <t>K1P_U2+, K1P_U10++, K1P_U12++, K1P_U13+</t>
  </si>
  <si>
    <t>K1P_W15+++, K1P_W21+, K1P_W23+</t>
  </si>
  <si>
    <t>K1P_U1+, K1P_U11+, K1P_U24+</t>
  </si>
  <si>
    <t>K1P_W2++, K1P_W3+++</t>
  </si>
  <si>
    <t>K1P_U25+++</t>
  </si>
  <si>
    <t>K1P_W1+, K1P_W5++</t>
  </si>
  <si>
    <t>K1P_U9+++</t>
  </si>
  <si>
    <t>K1P_W11++, K1P_W18+++, K1P_W20++</t>
  </si>
  <si>
    <t>K1P_U13+, K1P_U15++, K1P_U22++</t>
  </si>
  <si>
    <t xml:space="preserve">K1P_K1++, K1P_K2+, K1P_K5+  </t>
  </si>
  <si>
    <t>K1P_W3+++, K1P_W21+, K1P_W23+</t>
  </si>
  <si>
    <t>K1P_U2++, K1P_U11+, K1P_U17+++</t>
  </si>
  <si>
    <t xml:space="preserve">K1P_U4+, K1P_U5+, K1P_U15+++, K1P_U25+++  </t>
  </si>
  <si>
    <t>K1P_K4+, K1P_K5++</t>
  </si>
  <si>
    <t xml:space="preserve">K1P_W14+++, K1P_W16+++, K1P_W17+++ </t>
  </si>
  <si>
    <t>K1P_U10++, K1P_U11++, K1P_U29+++</t>
  </si>
  <si>
    <t xml:space="preserve">K1P_K4+, K1P_K5+  </t>
  </si>
  <si>
    <t>K1P_W11+++</t>
  </si>
  <si>
    <t>K1P_U14+++</t>
  </si>
  <si>
    <t>K1P_K5++</t>
  </si>
  <si>
    <t>K1P_W3+, K1P_W4+, K1P_W20+,K1P_W23+</t>
  </si>
  <si>
    <t>K1P_U2+++, K1P_U23+, K1P_U24+, K1P_U25+</t>
  </si>
  <si>
    <t>Pracownia dyplomowa</t>
  </si>
  <si>
    <r>
      <rPr>
        <b/>
        <sz val="10"/>
        <color rgb="FF0000FF"/>
        <rFont val="Arial CE"/>
        <charset val="238"/>
      </rPr>
      <t xml:space="preserve">Przedmiot obieralny 10: </t>
    </r>
    <r>
      <rPr>
        <b/>
        <sz val="10"/>
        <rFont val="Arial CE"/>
        <charset val="238"/>
      </rPr>
      <t xml:space="preserve"> Zautomatyzowane systemy wytwórcze / </t>
    </r>
    <r>
      <rPr>
        <b/>
        <sz val="11"/>
        <rFont val="Calibri"/>
        <family val="2"/>
        <charset val="238"/>
        <scheme val="minor"/>
      </rPr>
      <t xml:space="preserve">Projektowanie układów elektronicznych i elektrycznych </t>
    </r>
  </si>
  <si>
    <r>
      <rPr>
        <b/>
        <sz val="10"/>
        <color rgb="FF0000FF"/>
        <rFont val="Arial CE"/>
        <charset val="238"/>
      </rPr>
      <t>Przedmiot obieralny 11:</t>
    </r>
    <r>
      <rPr>
        <b/>
        <sz val="10"/>
        <rFont val="Arial CE"/>
        <family val="2"/>
        <charset val="238"/>
      </rPr>
      <t xml:space="preserve"> Sterowniki programowalne i sieci przemysłowe / Sieci komputerowe</t>
    </r>
  </si>
  <si>
    <t>K1P_W1</t>
  </si>
  <si>
    <t>K1P_W2</t>
  </si>
  <si>
    <t>K1P_W3</t>
  </si>
  <si>
    <t>K1P_W4</t>
  </si>
  <si>
    <t>K1P_W5</t>
  </si>
  <si>
    <t>K1P_W6</t>
  </si>
  <si>
    <t>K1P_W7</t>
  </si>
  <si>
    <t>K1P_W8</t>
  </si>
  <si>
    <t>K1P_W9</t>
  </si>
  <si>
    <t>K1P_W10</t>
  </si>
  <si>
    <t>K1P_W11</t>
  </si>
  <si>
    <t>K1P_W12</t>
  </si>
  <si>
    <t>K1P_W13</t>
  </si>
  <si>
    <t>K1P_W14</t>
  </si>
  <si>
    <t>K1P_W15</t>
  </si>
  <si>
    <t>K1P_W16</t>
  </si>
  <si>
    <t>K1P_W17</t>
  </si>
  <si>
    <t>K1P_W18</t>
  </si>
  <si>
    <t>K1P_W19</t>
  </si>
  <si>
    <t>K1P_W20</t>
  </si>
  <si>
    <t>K1P_W21</t>
  </si>
  <si>
    <t>K1P_W22</t>
  </si>
  <si>
    <t>K1P_W23</t>
  </si>
  <si>
    <t>K1P_W24</t>
  </si>
  <si>
    <t>K1P_W25</t>
  </si>
  <si>
    <t>K1P_W26</t>
  </si>
  <si>
    <t>K1P_W27</t>
  </si>
  <si>
    <t>K1P_W28</t>
  </si>
  <si>
    <t>K1P_U1</t>
  </si>
  <si>
    <t>K1P_U2</t>
  </si>
  <si>
    <t>K1P_U3</t>
  </si>
  <si>
    <t>K1P_U4</t>
  </si>
  <si>
    <t>K1P_U5</t>
  </si>
  <si>
    <t>K1P_U6</t>
  </si>
  <si>
    <t>K1P_U7</t>
  </si>
  <si>
    <t>K1P_U8</t>
  </si>
  <si>
    <t>K1P_U9</t>
  </si>
  <si>
    <t>K1P_U10</t>
  </si>
  <si>
    <t>K1P_U11</t>
  </si>
  <si>
    <t>K1P_U12</t>
  </si>
  <si>
    <t>K1P_U13</t>
  </si>
  <si>
    <t>K1P_U14</t>
  </si>
  <si>
    <t>K1P_U15</t>
  </si>
  <si>
    <t>K1P_U16</t>
  </si>
  <si>
    <t>K1P_U17</t>
  </si>
  <si>
    <t>K1P_U18</t>
  </si>
  <si>
    <t>K1P_U19</t>
  </si>
  <si>
    <t>K1P_U20</t>
  </si>
  <si>
    <t>K1P_U21</t>
  </si>
  <si>
    <t>K1P_U22</t>
  </si>
  <si>
    <t>K1P_U23</t>
  </si>
  <si>
    <t>K1P_U24</t>
  </si>
  <si>
    <t>K1P_U25</t>
  </si>
  <si>
    <t>K1P_U26</t>
  </si>
  <si>
    <t>K1P_U27</t>
  </si>
  <si>
    <t>K1P_U28</t>
  </si>
  <si>
    <t>K1P_U29</t>
  </si>
  <si>
    <t>K1P_U30</t>
  </si>
  <si>
    <t>K1P_U31</t>
  </si>
  <si>
    <t>K1P_U32</t>
  </si>
  <si>
    <t>K1P_U33</t>
  </si>
  <si>
    <t>K1P_U34</t>
  </si>
  <si>
    <t>K1P_U35</t>
  </si>
  <si>
    <t>K1P_K1</t>
  </si>
  <si>
    <t>K1P_K2</t>
  </si>
  <si>
    <t>K1P_K3</t>
  </si>
  <si>
    <t>K1P_K4</t>
  </si>
  <si>
    <t>K1P_K5</t>
  </si>
  <si>
    <t>K1P_K6</t>
  </si>
  <si>
    <t>K1P_K7</t>
  </si>
  <si>
    <t>Dziedzina: nauki inżynieryjno-techniczne</t>
  </si>
  <si>
    <t>Dyscyplina: automatyka, elektronika i elektrotechnika</t>
  </si>
  <si>
    <t xml:space="preserve">K1P_W1++, K1P_W14+++, K1P_W21+ </t>
  </si>
  <si>
    <t xml:space="preserve">K1P_U1+, K1P_U12++, K1P_U29+++ </t>
  </si>
  <si>
    <t xml:space="preserve">K1P_K5+ </t>
  </si>
  <si>
    <t xml:space="preserve">K1P_W11+++, K1P_W12++, K1P_W20++  </t>
  </si>
  <si>
    <t xml:space="preserve">K1P_U13+, K1P_U15++, K1P_U22+++, K1P_U29++ </t>
  </si>
  <si>
    <t>K1P_K1+, K1P_K2+, K1P_K5++</t>
  </si>
  <si>
    <t>K1P_W18+++, K1P_W20++</t>
  </si>
  <si>
    <t xml:space="preserve">K1P_U11++, K1P_U15+++, K1P_U29++ </t>
  </si>
  <si>
    <t>K1P_K1++, K1P_K5++</t>
  </si>
  <si>
    <t>K1P_W9+, K1P_W13+++, K1P_W20+</t>
  </si>
  <si>
    <t>K1P_U2+, K1P_U13+, K1P_U22++, K1P_U27++</t>
  </si>
  <si>
    <t>K1P_K1+, K1P_K5+</t>
  </si>
  <si>
    <t>K1P_W13+, K1P_W16++, K1P_W19+++, K1P_W23++</t>
  </si>
  <si>
    <t>K1P_U18+++, K1P_U24++, K1P_U27+++</t>
  </si>
  <si>
    <t xml:space="preserve">K1P_K5++ </t>
  </si>
  <si>
    <t xml:space="preserve">K1P_W1+, K1P_W12+++, K1P_W14+, K1P_W17+, K1P_W19+ </t>
  </si>
  <si>
    <t xml:space="preserve">K1P_U9+, K1P_U22+, K1P_U24+, K1P_U29+ </t>
  </si>
  <si>
    <t xml:space="preserve">K1P_K2+, K1P_K5+ </t>
  </si>
  <si>
    <t>K1P_W7+++, K1P_W21++, K1P_W28++</t>
  </si>
  <si>
    <t>K1P_U9+++, K1P_U21+,  K1P_U22+, K1P_U26+</t>
  </si>
  <si>
    <t>K1P_K2+, K1P_K7+</t>
  </si>
  <si>
    <t xml:space="preserve">K1P_W9++, K1P_W19+ </t>
  </si>
  <si>
    <t>K1P_U13+, K1P_U18+, K1P_U23+, K1P_U28+</t>
  </si>
  <si>
    <t xml:space="preserve">K1P_K3++ </t>
  </si>
  <si>
    <t xml:space="preserve">K1P_W9++, K1P_W13++, K1P_W19+++ </t>
  </si>
  <si>
    <t xml:space="preserve">K1P_U26++, K1P_U27++, K1P_U28+++ </t>
  </si>
  <si>
    <t xml:space="preserve">K1P_W18+++, K1P_W20+++, K1P_W22+ </t>
  </si>
  <si>
    <t xml:space="preserve">K1P_U1+, K1P_U11++, K1P_U22++ </t>
  </si>
  <si>
    <t xml:space="preserve">K1P_K3+, K1P_K5++  </t>
  </si>
  <si>
    <t>K1P_W9++, K1P_W19+</t>
  </si>
  <si>
    <t xml:space="preserve">K1P_U8+, K1P_U13+, K1P_U23+,  K1P_U26+, K1P_U27+, K1P_U28+++ </t>
  </si>
  <si>
    <t xml:space="preserve">K1P_K3+, K1P_K5+ </t>
  </si>
  <si>
    <t xml:space="preserve">K1P_W17+ </t>
  </si>
  <si>
    <t xml:space="preserve">K1P_U11+ </t>
  </si>
  <si>
    <t xml:space="preserve">K1P_K1+ </t>
  </si>
  <si>
    <t>K1P_W20++, K1P_W21++</t>
  </si>
  <si>
    <t>K1P_U2+, K1P_U6+, K1P_U30++</t>
  </si>
  <si>
    <t>K_K1+, K1P_K3+, K1 _K4+</t>
  </si>
  <si>
    <t xml:space="preserve"> K1P_W18+++, K1P_W21++, K1P_W28++</t>
  </si>
  <si>
    <t>K1P_U10+, K1P_U22+++</t>
  </si>
  <si>
    <t xml:space="preserve">K1P_W21++, K1P_W24++, K1P_W25++, K1P_W26++, K1P_W27++ </t>
  </si>
  <si>
    <t>K1P_U2+, K1P_U19+, K1P_U23+</t>
  </si>
  <si>
    <t xml:space="preserve">K1P_K2+++, K1P_K3+++, K1P_K4+++, K1P_K5+++, K1P_K6++  </t>
  </si>
  <si>
    <t>K1P_W20+++, K1P_W21+++, K1P_W22+</t>
  </si>
  <si>
    <t>K1P_U4++, K1P_U15+,  K1P_U22++, K1P_U24++</t>
  </si>
  <si>
    <t xml:space="preserve">K1P_W9++, K1P_W13++, K1P_W22++  </t>
  </si>
  <si>
    <t xml:space="preserve">K1P_U1+, K1P_U2++, K1P_U28++ </t>
  </si>
  <si>
    <t xml:space="preserve">K1P_K1+, K1P_K2+, K1P_K4+, K1P_K5+ </t>
  </si>
  <si>
    <t xml:space="preserve">K1P_W20+++, K1P_W21+++, K1P_W26++ </t>
  </si>
  <si>
    <t xml:space="preserve">K1P_U1+++, K1P_U2+++, K1P_U4+++, K1P_U6+++, K1P_U23+++, K1P_U24+++ </t>
  </si>
  <si>
    <t xml:space="preserve">K1P_K1++, K1P_K3+++, K1P_K4+++, K1P_K5+++, K1P_K7+++ </t>
  </si>
  <si>
    <t>K1P_W21+++, K1P_W23+++, K1P_W26+++</t>
  </si>
  <si>
    <t>K1P_U3+++, K1P_U4+++, K1P_U5+++, K1P_U6+++, K1P_U8+++</t>
  </si>
  <si>
    <t xml:space="preserve">K1P_K1+++, K1P_K3+++, K1P_K4+++, K1P_K5+++, K1P_K7+++ </t>
  </si>
  <si>
    <t xml:space="preserve">K1P_W21+++, K1P_W23+++  </t>
  </si>
  <si>
    <t xml:space="preserve">K1P_U1+++, K1P_U3+++, K1P_U6+++ </t>
  </si>
  <si>
    <t xml:space="preserve">K1P_K1+++, K1P_K7+++ </t>
  </si>
  <si>
    <t>Napędy przekształtnikowe</t>
  </si>
  <si>
    <t>K1P_U30+, K1P_U31+, K1P_U32+, K1P_U33+, K1P_U34+, K1P_U35+</t>
  </si>
  <si>
    <t>Symb.  PP</t>
  </si>
  <si>
    <t>Charakterystyki drugiego stopnia efektów uczenia się dla kwalifikacji na poziomie 6 umożliwających uzyskanie kompetencji inżynierskich</t>
  </si>
  <si>
    <t>podstawowe procesy zachodzące w cyklu życia urządzeń, obiektów i systemów technicznych</t>
  </si>
  <si>
    <t>podstawowe zasady tworzenia i rozwoju różnych form indywidualnej przedsiębiorczości</t>
  </si>
  <si>
    <t>planować i przeprowadzać eksperymenty, w tym pomiary i symulacje komputerowe, interpretować uzyskane wyniki i wyciągać wnioski</t>
  </si>
  <si>
    <t xml:space="preserve">przy identyfikacji i formułowaniu specyfikacji zadań inżynierskich oraz ich rozwiązywaniu:
 − wykorzystać metody analityczne, symulacyjne i eksperymentalne, 
− dostrzegać ich aspekty systemowe i pozatechniczne, w tym aspekty etyczne
− dokonać wstępnej oceny ekonomicznej proponowanych rozwiązań i podejmowanych działań inżynierskich </t>
  </si>
  <si>
    <t xml:space="preserve">dokonywać krytycznej analizy sposobu funkcjonowania istniejących rozwiązań technicznych i ocenić te rozwiązania </t>
  </si>
  <si>
    <t>Profil ogólnoakademicki dla kwalifikacji pierwszego stopnia</t>
  </si>
  <si>
    <t>rozwiązywać praktyczne zadania inżynierskie wymagające korzystania ze standardów i norm inżynierskich oraz stosowania technologii właściwych dla kierunku studiów, wykorzystując doświadczenie zdobyte w środowisku zajmującym się zawodowo działalnością inżynierską</t>
  </si>
  <si>
    <t>wykorzystywać zdobyte w środowisku zajmującym się zawodowo działalnością inżynierską doświadczenie związane z utrzymaniem urządzeń, obiektów i systemów typowych dla kierunku studiów</t>
  </si>
  <si>
    <t>Praktyka 5 (24 godz. w tyg.)</t>
  </si>
  <si>
    <t>Automatyka i Robotyka - I stopień, PRK 6, studia stacjonarne, profil praktyczny</t>
  </si>
  <si>
    <t>Program kształcenia na kierunku:</t>
  </si>
  <si>
    <t>Automatyka i Robotyka,  studia pierwszego stopnia, poziom Polskiej Ramy Kwalifikacji - szósty, studia stacjonarne, profil praktyczny</t>
  </si>
  <si>
    <t>PRK 6 praktyczny</t>
  </si>
  <si>
    <t>Efekt uczenia się:</t>
  </si>
  <si>
    <t>EFEKTY UCZENIA SIĘ PROWADZĄCE DO UZYSKANIA KOMPETENCJI INŻYNIERSKICH</t>
  </si>
  <si>
    <t>Odniesienie do kierunkowych efektów uczenia się dla programu kształcenia - Automatyka i Robotyka, profil praktyczny</t>
  </si>
  <si>
    <t>Symbol     PP</t>
  </si>
  <si>
    <t>Symbol    PRK 6</t>
  </si>
  <si>
    <t>Efekty uczenia się - Wiedza</t>
  </si>
  <si>
    <t>Symbol   PP</t>
  </si>
  <si>
    <t>Symbol     PRK 6</t>
  </si>
  <si>
    <t>Efekty uczenia się - Umiejętności</t>
  </si>
  <si>
    <t>Symabol     PRK 6</t>
  </si>
  <si>
    <t>Efekty uczenia się - Kompetencje społeczne</t>
  </si>
  <si>
    <t>Kierunkowe efekty uczenia się</t>
  </si>
  <si>
    <t>Symb.   PP</t>
  </si>
  <si>
    <r>
      <t>Stosowane metody weryfikacji efektów uczenia się</t>
    </r>
    <r>
      <rPr>
        <b/>
        <sz val="12"/>
        <color rgb="FFFFFFFF"/>
        <rFont val="Arial CE"/>
        <charset val="238"/>
      </rPr>
      <t xml:space="preserve"> </t>
    </r>
    <r>
      <rPr>
        <b/>
        <sz val="10"/>
        <color rgb="FFFFFFFF"/>
        <rFont val="Arial CE"/>
        <charset val="238"/>
      </rPr>
      <t>- szczegółowy opis metod weryfikacji (sposobów sprawdzenia czy zamierzone efekty uczenia się zostały osiągnięte) dla poszczególnych przedmiotów znajduje się na kartach ECTS - do zaliczenia danego przedmiotu, konieczne jest osiągnięcie wszystkich zakładanych efektów uczenia się.</t>
    </r>
  </si>
  <si>
    <r>
      <t>Ocena formująca (inaczej, formatywna), tj .ocena wspomagajaca proces uczenia się:</t>
    </r>
    <r>
      <rPr>
        <b/>
        <sz val="10"/>
        <color indexed="9"/>
        <rFont val="Arial CE"/>
        <charset val="238"/>
      </rPr>
      <t xml:space="preserve">
a) w zakresie wykładów:  
• na podstawie odpowiedzi na pytania dotyczące materiału omówionego na poprzednich wykładach,
b) w zakresie laboratoriów / ćwiczeń: 
• na podstawie oceny bieżącego postępu realizacji zadań,
</t>
    </r>
    <r>
      <rPr>
        <b/>
        <sz val="10"/>
        <color indexed="10"/>
        <rFont val="Arial CE"/>
        <charset val="238"/>
      </rPr>
      <t>Ocena podsumowująca (inaczej sumatywna), tj. ocens podsumowująca stopień osiągania przez studenta zakładanych efektów uczenia się:</t>
    </r>
    <r>
      <rPr>
        <b/>
        <sz val="10"/>
        <color indexed="9"/>
        <rFont val="Arial CE"/>
        <charset val="238"/>
      </rPr>
      <t xml:space="preserve">
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lub w formie testu wielokrotnego wyboru lub w formie kolokwium zaliczeniowego; 
• omówienie wyników egzaminu / kolokwium;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co najmniej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</si>
  <si>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Łączna liczba godzin na studiach stacjonarnych I stopnia jest równa 2 526 godz.; konsultacje i egzaminy – 99 godz., co daje łączną liczbę godzin zajęć wymagających bezpośredniego udziału nauczycieli akademickich i studentów = 2 625 godz. (liczbę punktów, którą student musi uzyskać w trakcie zajęć = 210), przy wymaganej liczbie godzin kontaktu z prowadzącym na studiach stacjonarnych 0,5 x (210 punktów ECTS x 25 godz.) = 2 625 godz. Przyjęto założenie, że jeden punkt ECTS odpowiada efektom kształcenia, których uzyskanie wymaga od studenta średnio 25 godzin pracy.</t>
  </si>
  <si>
    <t xml:space="preserve">Liczba punktów z nauk humanistycznych i społecznych jest równa 5. </t>
  </si>
  <si>
    <t>Łączna liczba punktów ECTS = 271; punkty ECTS modułów obieralnych = 120 (wymagana liczba punktów ECTS modułów obieralnych 30% z 210 = 82).</t>
  </si>
  <si>
    <t>Minimalna liczba punktów ECTS, którą student musi uzyskać, realizując moduły kształcenia oferowane na zajęciach ogólnouczelnianych lub na innym kierunku studiów = 15 (Analiza matematyczna, Ergonomia, Język obcy, Szkolenie BHP, przepisy uczelniane i ochrona własności intelektualnej, Metodologia nauk dla inżynierów / Etyka / Filozofia).</t>
  </si>
  <si>
    <t>Łączna liczba punktów ECTS, którą student musi uzyskać w ramach zajęć z zakresu nauk podstawowych, do których odnoszą się efekty uczenia się na kierunku Automatyka i Robotyka = 35 (Analiza matematyczna, Algebra z geometrią, Probabilistyka i statystyka, Równania różniczkowe i przekształcenia całkowe, Język obcy, Szkolenie BHP, przepisy uczelniane i ochrona własności intelektualnej, Fizyka i inne).</t>
  </si>
  <si>
    <t>Łączna liczba punktów ECTS, którą student musi uzyskać w ramach zajęć z zakresu nauk podstawowych, do których odnoszą się efekty uczenia się na kierunku Automatyka i Robotyka = 47 (Analiza matematyczna, Algebra z geometrią, Probabilistyka, Matematyka dyskretna, Fizyka, Język obcy, Etyka, Usługi biblioteczne i inne).</t>
  </si>
  <si>
    <t>Wymagana liczba punktów ECTS modułów obieralnych 30% z 271</t>
  </si>
  <si>
    <t xml:space="preserve">Łączna liczba punktów ECTS w ramach zajęć o charakterze praktycznym = 231, a liczba godzin zajęć laboratoryjnych i projektowych jest równa 1035. </t>
  </si>
  <si>
    <t>OPIS EFEKTÓW UCZENIA SIĘ PROWADZĄCYCH DO UZYSKANIA KOMPETENCJI INŻYNIERSKICH PRK 6</t>
  </si>
  <si>
    <t>projektować – zgodnie z zadaną specyfikacją – oraz wykonać typowe dla kierunku studiów proste urządzenia, obiekty, systemy lub zrealizować procesy, używając odpowiednio dobranych metod, technik, narzędzi i materiałów</t>
  </si>
  <si>
    <t xml:space="preserve">K1P_W9 </t>
  </si>
  <si>
    <t xml:space="preserve">K1P_W24 </t>
  </si>
  <si>
    <t xml:space="preserve">K1P_W26 </t>
  </si>
  <si>
    <t>ma doświadczenie związane z utrzymaniem urządzeń, obiektów i systemów automatyki zdobyte w zakładzie przemysłowym;potrafi diagnozować i utrzymać pracę urządzeń, obiektów i systemów automatyki;</t>
  </si>
  <si>
    <t>ma doświadczenie związane z rozwiązywaniem praktycznych zadań inżynierskich zdobyte podczas pracy w zakładzie przemysłowym;potrafi rozwiązać praktyczne zadanie inżynierskie w zakładzie pracy;</t>
  </si>
  <si>
    <t>potrafi korzystać z norm i standardów obwiązujących w systemach automatyki przemysłowej;</t>
  </si>
  <si>
    <t>potrafi właściwie dobrać metody i narzędzia służące do rozwiązania zadania inżynierskiego w tym zadań nietypowych uwzględniając ich aspekty pozatechniczne;</t>
  </si>
  <si>
    <t>Liczba punktów z zajęć  związanych z badaniami naukowymi  wynosi 146.</t>
  </si>
  <si>
    <t>Teoria obwodów</t>
  </si>
</sst>
</file>

<file path=xl/styles.xml><?xml version="1.0" encoding="utf-8"?>
<styleSheet xmlns="http://schemas.openxmlformats.org/spreadsheetml/2006/main">
  <fonts count="52"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22"/>
      <name val="Arial CE"/>
      <family val="2"/>
      <charset val="238"/>
    </font>
    <font>
      <b/>
      <i/>
      <sz val="10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8"/>
      <color indexed="9"/>
      <name val="Arial CE"/>
      <family val="2"/>
      <charset val="238"/>
    </font>
    <font>
      <b/>
      <sz val="10"/>
      <color indexed="9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color indexed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b/>
      <sz val="10"/>
      <color indexed="10"/>
      <name val="Arial CE"/>
      <charset val="238"/>
    </font>
    <font>
      <b/>
      <sz val="10"/>
      <color indexed="10"/>
      <name val="Arial CE"/>
      <family val="2"/>
      <charset val="238"/>
    </font>
    <font>
      <b/>
      <sz val="10"/>
      <color indexed="9"/>
      <name val="Arial CE"/>
      <charset val="238"/>
    </font>
    <font>
      <b/>
      <sz val="10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indexed="30"/>
      <name val="Arial CE"/>
      <charset val="238"/>
    </font>
    <font>
      <sz val="12"/>
      <color indexed="9"/>
      <name val="Arial Black"/>
      <family val="2"/>
      <charset val="238"/>
    </font>
    <font>
      <b/>
      <sz val="10"/>
      <color indexed="9"/>
      <name val="Arial Black"/>
      <family val="2"/>
      <charset val="238"/>
    </font>
    <font>
      <b/>
      <sz val="10"/>
      <color indexed="8"/>
      <name val="Arial Black"/>
      <family val="2"/>
      <charset val="238"/>
    </font>
    <font>
      <b/>
      <sz val="12"/>
      <color indexed="10"/>
      <name val="Arial"/>
      <family val="2"/>
      <charset val="238"/>
    </font>
    <font>
      <b/>
      <sz val="14"/>
      <color theme="0"/>
      <name val="Arial CE"/>
      <family val="2"/>
      <charset val="238"/>
    </font>
    <font>
      <b/>
      <sz val="12"/>
      <color rgb="FFFFFFFF"/>
      <name val="Arial CE"/>
      <charset val="238"/>
    </font>
    <font>
      <b/>
      <sz val="12"/>
      <color rgb="FFFF0000"/>
      <name val="Arial CE"/>
      <charset val="238"/>
    </font>
    <font>
      <b/>
      <sz val="10"/>
      <color rgb="FFFFFFFF"/>
      <name val="Arial CE"/>
      <charset val="238"/>
    </font>
    <font>
      <sz val="10"/>
      <color rgb="FFFF0000"/>
      <name val="Arial CE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2"/>
      <name val="Arial CE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Symbol"/>
      <family val="1"/>
      <charset val="2"/>
    </font>
    <font>
      <b/>
      <sz val="10"/>
      <color rgb="FF0000FF"/>
      <name val="Arial CE"/>
      <charset val="238"/>
    </font>
    <font>
      <sz val="11"/>
      <color rgb="FF0000FF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20"/>
      <color indexed="9"/>
      <name val="Arial CE"/>
      <charset val="238"/>
    </font>
    <font>
      <b/>
      <sz val="14"/>
      <color indexed="9"/>
      <name val="Arial CE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8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indexed="23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CCFF"/>
        <bgColor indexed="8"/>
      </patternFill>
    </fill>
    <fill>
      <patternFill patternType="solid">
        <fgColor rgb="FF66CCFF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8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indexed="12"/>
        <bgColor indexed="39"/>
      </patternFill>
    </fill>
    <fill>
      <patternFill patternType="solid">
        <fgColor theme="0"/>
        <bgColor rgb="FF99FFCC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8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ck">
        <color indexed="22"/>
      </right>
      <top/>
      <bottom style="thin">
        <color indexed="64"/>
      </bottom>
      <diagonal/>
    </border>
    <border>
      <left/>
      <right style="thick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8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0" borderId="0"/>
    <xf numFmtId="0" fontId="4" fillId="0" borderId="0"/>
  </cellStyleXfs>
  <cellXfs count="304">
    <xf numFmtId="0" fontId="0" fillId="0" borderId="0" xfId="0"/>
    <xf numFmtId="0" fontId="0" fillId="2" borderId="0" xfId="0" applyFill="1"/>
    <xf numFmtId="0" fontId="7" fillId="3" borderId="1" xfId="0" applyFont="1" applyFill="1" applyBorder="1"/>
    <xf numFmtId="0" fontId="6" fillId="3" borderId="0" xfId="0" applyFont="1" applyFill="1"/>
    <xf numFmtId="0" fontId="6" fillId="3" borderId="3" xfId="0" applyFont="1" applyFill="1" applyBorder="1"/>
    <xf numFmtId="0" fontId="8" fillId="3" borderId="2" xfId="0" applyFont="1" applyFill="1" applyBorder="1"/>
    <xf numFmtId="0" fontId="8" fillId="3" borderId="0" xfId="0" applyFont="1" applyFill="1"/>
    <xf numFmtId="0" fontId="0" fillId="2" borderId="0" xfId="0" applyFill="1" applyProtection="1">
      <protection locked="0"/>
    </xf>
    <xf numFmtId="0" fontId="8" fillId="3" borderId="0" xfId="0" applyFont="1" applyFill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0" fillId="4" borderId="0" xfId="0" applyFill="1"/>
    <xf numFmtId="0" fontId="8" fillId="4" borderId="0" xfId="0" applyFont="1" applyFill="1" applyAlignment="1">
      <alignment horizontal="center"/>
    </xf>
    <xf numFmtId="0" fontId="0" fillId="3" borderId="2" xfId="0" applyFill="1" applyBorder="1"/>
    <xf numFmtId="0" fontId="10" fillId="3" borderId="2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5" fillId="3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0" fillId="3" borderId="0" xfId="0" applyFont="1" applyFill="1" applyAlignment="1" applyProtection="1">
      <alignment horizontal="center"/>
      <protection locked="0"/>
    </xf>
    <xf numFmtId="0" fontId="10" fillId="3" borderId="2" xfId="0" applyFont="1" applyFill="1" applyBorder="1" applyAlignment="1" applyProtection="1">
      <alignment horizontal="right"/>
      <protection locked="0"/>
    </xf>
    <xf numFmtId="0" fontId="5" fillId="3" borderId="8" xfId="0" applyFont="1" applyFill="1" applyBorder="1" applyAlignment="1">
      <alignment horizontal="right" vertical="center"/>
    </xf>
    <xf numFmtId="0" fontId="5" fillId="3" borderId="0" xfId="0" applyFont="1" applyFill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vertical="top" wrapText="1"/>
      <protection locked="0"/>
    </xf>
    <xf numFmtId="0" fontId="5" fillId="4" borderId="0" xfId="0" applyFont="1" applyFill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3" borderId="2" xfId="0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 applyProtection="1">
      <alignment vertical="top"/>
      <protection locked="0"/>
    </xf>
    <xf numFmtId="0" fontId="0" fillId="2" borderId="0" xfId="0" applyFill="1" applyAlignment="1">
      <alignment horizontal="left" vertical="top" wrapText="1"/>
    </xf>
    <xf numFmtId="0" fontId="8" fillId="3" borderId="0" xfId="0" applyFont="1" applyFill="1" applyAlignment="1">
      <alignment wrapText="1"/>
    </xf>
    <xf numFmtId="0" fontId="8" fillId="3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4" borderId="3" xfId="0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8" fillId="3" borderId="12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8" borderId="11" xfId="0" applyFill="1" applyBorder="1" applyAlignment="1" applyProtection="1">
      <alignment vertical="center"/>
      <protection locked="0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18" fillId="0" borderId="0" xfId="0" applyFont="1"/>
    <xf numFmtId="0" fontId="1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7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21" fillId="2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horizontal="center" vertical="top" wrapText="1"/>
      <protection locked="0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2" fillId="9" borderId="16" xfId="0" applyFont="1" applyFill="1" applyBorder="1" applyAlignment="1">
      <alignment horizontal="center" vertical="top" wrapText="1"/>
    </xf>
    <xf numFmtId="0" fontId="3" fillId="9" borderId="17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5" fillId="3" borderId="20" xfId="0" applyFont="1" applyFill="1" applyBorder="1" applyAlignment="1">
      <alignment horizontal="center" vertical="center" wrapText="1"/>
    </xf>
    <xf numFmtId="0" fontId="22" fillId="2" borderId="0" xfId="0" applyFont="1" applyFill="1" applyAlignment="1" applyProtection="1">
      <alignment horizontal="left"/>
      <protection locked="0"/>
    </xf>
    <xf numFmtId="0" fontId="23" fillId="2" borderId="0" xfId="0" applyFont="1" applyFill="1" applyAlignment="1">
      <alignment horizontal="left" vertical="top" wrapText="1"/>
    </xf>
    <xf numFmtId="0" fontId="23" fillId="2" borderId="0" xfId="0" applyFont="1" applyFill="1"/>
    <xf numFmtId="0" fontId="5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5" fillId="3" borderId="22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23" xfId="0" applyFont="1" applyFill="1" applyBorder="1" applyAlignment="1">
      <alignment horizontal="center" vertical="top" wrapText="1"/>
    </xf>
    <xf numFmtId="0" fontId="5" fillId="3" borderId="24" xfId="0" applyFont="1" applyFill="1" applyBorder="1" applyAlignment="1">
      <alignment horizontal="center" vertical="top" wrapText="1"/>
    </xf>
    <xf numFmtId="0" fontId="11" fillId="5" borderId="15" xfId="0" applyFont="1" applyFill="1" applyBorder="1" applyAlignment="1">
      <alignment horizontal="center" vertical="top" wrapText="1"/>
    </xf>
    <xf numFmtId="0" fontId="7" fillId="3" borderId="0" xfId="0" applyFont="1" applyFill="1"/>
    <xf numFmtId="0" fontId="2" fillId="9" borderId="25" xfId="0" applyFont="1" applyFill="1" applyBorder="1" applyAlignment="1">
      <alignment horizontal="center" vertical="top" wrapText="1"/>
    </xf>
    <xf numFmtId="0" fontId="3" fillId="9" borderId="12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top" wrapText="1"/>
    </xf>
    <xf numFmtId="0" fontId="0" fillId="11" borderId="0" xfId="0" applyFill="1" applyAlignment="1">
      <alignment horizontal="center" wrapText="1"/>
    </xf>
    <xf numFmtId="0" fontId="0" fillId="6" borderId="11" xfId="0" applyFill="1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12" borderId="11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5" fillId="10" borderId="26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vertical="center" wrapText="1"/>
    </xf>
    <xf numFmtId="0" fontId="0" fillId="13" borderId="0" xfId="0" applyFill="1" applyAlignment="1">
      <alignment vertical="center"/>
    </xf>
    <xf numFmtId="0" fontId="26" fillId="10" borderId="0" xfId="0" applyFont="1" applyFill="1" applyAlignment="1">
      <alignment horizontal="center" vertical="center" wrapText="1"/>
    </xf>
    <xf numFmtId="0" fontId="0" fillId="13" borderId="7" xfId="0" applyFill="1" applyBorder="1" applyAlignment="1">
      <alignment vertical="center"/>
    </xf>
    <xf numFmtId="0" fontId="0" fillId="13" borderId="2" xfId="0" applyFill="1" applyBorder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0" fillId="13" borderId="0" xfId="0" applyFill="1" applyAlignment="1">
      <alignment vertical="center" wrapText="1"/>
    </xf>
    <xf numFmtId="0" fontId="26" fillId="10" borderId="0" xfId="0" applyFont="1" applyFill="1" applyAlignment="1">
      <alignment horizontal="left" vertical="center"/>
    </xf>
    <xf numFmtId="3" fontId="15" fillId="14" borderId="17" xfId="0" applyNumberFormat="1" applyFont="1" applyFill="1" applyBorder="1" applyAlignment="1">
      <alignment horizontal="center" vertical="center" wrapText="1"/>
    </xf>
    <xf numFmtId="3" fontId="3" fillId="14" borderId="27" xfId="0" applyNumberFormat="1" applyFont="1" applyFill="1" applyBorder="1" applyAlignment="1">
      <alignment horizontal="center" vertical="center" wrapText="1"/>
    </xf>
    <xf numFmtId="3" fontId="15" fillId="14" borderId="11" xfId="0" applyNumberFormat="1" applyFont="1" applyFill="1" applyBorder="1" applyAlignment="1">
      <alignment horizontal="center" vertical="center" wrapText="1"/>
    </xf>
    <xf numFmtId="3" fontId="3" fillId="15" borderId="27" xfId="0" applyNumberFormat="1" applyFont="1" applyFill="1" applyBorder="1" applyAlignment="1">
      <alignment horizontal="center" vertical="center" wrapText="1"/>
    </xf>
    <xf numFmtId="0" fontId="15" fillId="14" borderId="27" xfId="0" applyFont="1" applyFill="1" applyBorder="1" applyAlignment="1">
      <alignment horizontal="center" vertical="center" wrapText="1"/>
    </xf>
    <xf numFmtId="0" fontId="15" fillId="14" borderId="12" xfId="0" applyFont="1" applyFill="1" applyBorder="1" applyAlignment="1">
      <alignment horizontal="center" vertical="center" wrapText="1"/>
    </xf>
    <xf numFmtId="0" fontId="25" fillId="10" borderId="28" xfId="0" applyFont="1" applyFill="1" applyBorder="1" applyAlignment="1">
      <alignment horizontal="left" vertical="center"/>
    </xf>
    <xf numFmtId="0" fontId="25" fillId="10" borderId="28" xfId="0" applyFont="1" applyFill="1" applyBorder="1" applyAlignment="1">
      <alignment horizontal="left" vertical="center" wrapText="1"/>
    </xf>
    <xf numFmtId="0" fontId="24" fillId="10" borderId="29" xfId="0" applyFont="1" applyFill="1" applyBorder="1" applyAlignment="1">
      <alignment horizontal="left" vertical="center" wrapText="1"/>
    </xf>
    <xf numFmtId="0" fontId="24" fillId="10" borderId="0" xfId="0" applyFont="1" applyFill="1" applyAlignment="1">
      <alignment horizontal="left" vertical="center" wrapText="1"/>
    </xf>
    <xf numFmtId="0" fontId="24" fillId="10" borderId="30" xfId="0" applyFont="1" applyFill="1" applyBorder="1" applyAlignment="1">
      <alignment horizontal="left" vertical="center" wrapText="1"/>
    </xf>
    <xf numFmtId="0" fontId="24" fillId="10" borderId="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 wrapText="1"/>
    </xf>
    <xf numFmtId="0" fontId="27" fillId="0" borderId="0" xfId="0" applyFont="1" applyAlignment="1">
      <alignment horizontal="left"/>
    </xf>
    <xf numFmtId="0" fontId="29" fillId="17" borderId="32" xfId="0" applyFont="1" applyFill="1" applyBorder="1" applyAlignment="1">
      <alignment horizontal="center"/>
    </xf>
    <xf numFmtId="0" fontId="17" fillId="0" borderId="11" xfId="0" applyFont="1" applyBorder="1" applyAlignment="1">
      <alignment horizontal="justify" vertical="center"/>
    </xf>
    <xf numFmtId="0" fontId="25" fillId="10" borderId="9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5" fillId="9" borderId="11" xfId="0" applyFont="1" applyFill="1" applyBorder="1" applyAlignment="1">
      <alignment horizontal="left"/>
    </xf>
    <xf numFmtId="0" fontId="0" fillId="9" borderId="11" xfId="0" applyFill="1" applyBorder="1" applyAlignment="1" applyProtection="1">
      <alignment vertical="center"/>
      <protection locked="0"/>
    </xf>
    <xf numFmtId="0" fontId="31" fillId="18" borderId="11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1" fillId="19" borderId="15" xfId="0" applyFont="1" applyFill="1" applyBorder="1" applyAlignment="1">
      <alignment horizontal="center" vertical="top" wrapText="1"/>
    </xf>
    <xf numFmtId="10" fontId="15" fillId="14" borderId="27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3" fillId="10" borderId="29" xfId="0" applyFont="1" applyFill="1" applyBorder="1" applyAlignment="1">
      <alignment horizontal="left" vertical="center" wrapText="1"/>
    </xf>
    <xf numFmtId="0" fontId="13" fillId="10" borderId="28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0" fillId="20" borderId="0" xfId="0" applyFill="1" applyAlignment="1">
      <alignment horizontal="center"/>
    </xf>
    <xf numFmtId="0" fontId="0" fillId="20" borderId="0" xfId="0" applyFill="1"/>
    <xf numFmtId="0" fontId="32" fillId="16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3" fillId="14" borderId="4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1" borderId="16" xfId="0" applyFont="1" applyFill="1" applyBorder="1" applyAlignment="1">
      <alignment horizontal="center" vertical="center" wrapText="1"/>
    </xf>
    <xf numFmtId="0" fontId="3" fillId="21" borderId="17" xfId="0" applyFont="1" applyFill="1" applyBorder="1" applyAlignment="1">
      <alignment horizontal="center" vertical="center" wrapText="1"/>
    </xf>
    <xf numFmtId="0" fontId="0" fillId="22" borderId="16" xfId="0" applyFill="1" applyBorder="1" applyAlignment="1">
      <alignment horizontal="left" vertical="center" wrapText="1"/>
    </xf>
    <xf numFmtId="0" fontId="34" fillId="24" borderId="0" xfId="0" applyFont="1" applyFill="1" applyAlignment="1" applyProtection="1">
      <alignment horizontal="left" vertical="top" wrapText="1"/>
      <protection locked="0"/>
    </xf>
    <xf numFmtId="0" fontId="0" fillId="2" borderId="0" xfId="0" applyFill="1" applyAlignment="1">
      <alignment horizontal="center"/>
    </xf>
    <xf numFmtId="0" fontId="13" fillId="3" borderId="20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36" fillId="0" borderId="0" xfId="0" applyFont="1"/>
    <xf numFmtId="0" fontId="36" fillId="0" borderId="0" xfId="0" applyFont="1" applyAlignment="1">
      <alignment horizontal="right"/>
    </xf>
    <xf numFmtId="0" fontId="37" fillId="25" borderId="0" xfId="1" applyAlignment="1">
      <alignment horizontal="center"/>
    </xf>
    <xf numFmtId="0" fontId="37" fillId="25" borderId="0" xfId="1" applyAlignment="1" applyProtection="1">
      <alignment horizontal="center" vertical="top"/>
      <protection locked="0"/>
    </xf>
    <xf numFmtId="0" fontId="37" fillId="25" borderId="0" xfId="1" applyAlignment="1" applyProtection="1">
      <alignment horizontal="center" vertical="top" wrapText="1"/>
      <protection locked="0"/>
    </xf>
    <xf numFmtId="0" fontId="38" fillId="26" borderId="11" xfId="2" applyBorder="1" applyAlignment="1" applyProtection="1">
      <alignment horizontal="left" vertical="center" wrapText="1"/>
      <protection locked="0"/>
    </xf>
    <xf numFmtId="0" fontId="38" fillId="26" borderId="0" xfId="2" applyAlignment="1">
      <alignment horizontal="center"/>
    </xf>
    <xf numFmtId="0" fontId="38" fillId="26" borderId="0" xfId="2" applyAlignment="1" applyProtection="1">
      <alignment horizontal="center" vertical="top"/>
      <protection locked="0"/>
    </xf>
    <xf numFmtId="0" fontId="38" fillId="26" borderId="0" xfId="2" applyAlignment="1" applyProtection="1">
      <alignment horizontal="center" vertical="top" wrapText="1"/>
      <protection locked="0"/>
    </xf>
    <xf numFmtId="0" fontId="37" fillId="25" borderId="1" xfId="1" applyBorder="1" applyAlignment="1">
      <alignment horizontal="center"/>
    </xf>
    <xf numFmtId="0" fontId="37" fillId="25" borderId="1" xfId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2" borderId="35" xfId="0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12" borderId="35" xfId="0" applyFill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15" fillId="0" borderId="0" xfId="0" applyFont="1"/>
    <xf numFmtId="0" fontId="15" fillId="9" borderId="27" xfId="0" applyFont="1" applyFill="1" applyBorder="1" applyAlignment="1">
      <alignment horizontal="left"/>
    </xf>
    <xf numFmtId="0" fontId="15" fillId="9" borderId="27" xfId="0" applyFont="1" applyFill="1" applyBorder="1" applyAlignment="1" applyProtection="1">
      <alignment vertical="center" textRotation="90"/>
      <protection locked="0"/>
    </xf>
    <xf numFmtId="0" fontId="40" fillId="0" borderId="11" xfId="3" applyFont="1" applyBorder="1" applyAlignment="1">
      <alignment textRotation="90"/>
    </xf>
    <xf numFmtId="0" fontId="0" fillId="21" borderId="11" xfId="0" applyFill="1" applyBorder="1" applyAlignment="1">
      <alignment horizontal="right" vertical="center" wrapText="1"/>
    </xf>
    <xf numFmtId="0" fontId="5" fillId="20" borderId="7" xfId="0" applyFont="1" applyFill="1" applyBorder="1" applyAlignment="1">
      <alignment horizontal="center" vertical="center" wrapText="1"/>
    </xf>
    <xf numFmtId="0" fontId="8" fillId="20" borderId="0" xfId="0" applyFont="1" applyFill="1"/>
    <xf numFmtId="0" fontId="5" fillId="20" borderId="8" xfId="0" applyFont="1" applyFill="1" applyBorder="1" applyAlignment="1">
      <alignment horizontal="center" vertical="center" wrapText="1"/>
    </xf>
    <xf numFmtId="0" fontId="8" fillId="20" borderId="0" xfId="0" applyFont="1" applyFill="1" applyAlignment="1">
      <alignment vertical="center" wrapText="1"/>
    </xf>
    <xf numFmtId="0" fontId="0" fillId="20" borderId="0" xfId="0" applyFill="1" applyAlignment="1">
      <alignment vertical="center"/>
    </xf>
    <xf numFmtId="0" fontId="18" fillId="20" borderId="0" xfId="0" applyFont="1" applyFill="1" applyAlignment="1">
      <alignment vertical="center"/>
    </xf>
    <xf numFmtId="0" fontId="19" fillId="20" borderId="0" xfId="0" applyFont="1" applyFill="1" applyAlignment="1">
      <alignment vertical="center" wrapText="1"/>
    </xf>
    <xf numFmtId="0" fontId="18" fillId="27" borderId="0" xfId="0" applyFont="1" applyFill="1" applyAlignment="1">
      <alignment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47" xfId="0" applyFont="1" applyBorder="1" applyAlignment="1">
      <alignment vertical="center" wrapText="1"/>
    </xf>
    <xf numFmtId="0" fontId="42" fillId="0" borderId="49" xfId="0" applyFont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41" fillId="0" borderId="46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4" fillId="7" borderId="11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3" fillId="21" borderId="11" xfId="0" applyFont="1" applyFill="1" applyBorder="1" applyAlignment="1" applyProtection="1">
      <alignment horizontal="left" vertical="center" wrapText="1"/>
      <protection locked="0"/>
    </xf>
    <xf numFmtId="0" fontId="3" fillId="21" borderId="11" xfId="0" applyFont="1" applyFill="1" applyBorder="1" applyAlignment="1" applyProtection="1">
      <alignment horizontal="center" vertical="center" wrapText="1"/>
      <protection locked="0"/>
    </xf>
    <xf numFmtId="0" fontId="3" fillId="7" borderId="11" xfId="0" applyFont="1" applyFill="1" applyBorder="1" applyAlignment="1" applyProtection="1">
      <alignment horizontal="left" vertical="center" wrapText="1"/>
      <protection locked="0"/>
    </xf>
    <xf numFmtId="0" fontId="15" fillId="7" borderId="11" xfId="0" applyFont="1" applyFill="1" applyBorder="1" applyAlignment="1" applyProtection="1">
      <alignment horizontal="left" vertical="center" wrapText="1"/>
      <protection locked="0"/>
    </xf>
    <xf numFmtId="0" fontId="15" fillId="21" borderId="11" xfId="0" applyFont="1" applyFill="1" applyBorder="1" applyAlignment="1" applyProtection="1">
      <alignment horizontal="left" vertical="center" wrapText="1"/>
      <protection locked="0"/>
    </xf>
    <xf numFmtId="0" fontId="0" fillId="28" borderId="11" xfId="0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/>
    </xf>
    <xf numFmtId="0" fontId="41" fillId="29" borderId="47" xfId="0" applyFont="1" applyFill="1" applyBorder="1" applyAlignment="1">
      <alignment horizontal="center" vertical="center" wrapText="1"/>
    </xf>
    <xf numFmtId="0" fontId="41" fillId="29" borderId="49" xfId="0" applyFont="1" applyFill="1" applyBorder="1" applyAlignment="1">
      <alignment horizontal="center" vertical="center" wrapText="1"/>
    </xf>
    <xf numFmtId="0" fontId="42" fillId="29" borderId="49" xfId="0" applyFont="1" applyFill="1" applyBorder="1" applyAlignment="1">
      <alignment vertical="center" wrapText="1"/>
    </xf>
    <xf numFmtId="0" fontId="20" fillId="29" borderId="49" xfId="0" applyFont="1" applyFill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20" fillId="29" borderId="47" xfId="0" applyFont="1" applyFill="1" applyBorder="1" applyAlignment="1">
      <alignment vertical="center" wrapText="1"/>
    </xf>
    <xf numFmtId="0" fontId="20" fillId="0" borderId="47" xfId="0" applyFont="1" applyBorder="1" applyAlignment="1">
      <alignment vertical="center" wrapText="1"/>
    </xf>
    <xf numFmtId="0" fontId="48" fillId="0" borderId="49" xfId="0" applyFont="1" applyBorder="1" applyAlignment="1">
      <alignment vertical="center" wrapText="1"/>
    </xf>
    <xf numFmtId="0" fontId="36" fillId="0" borderId="0" xfId="0" applyFont="1" applyAlignment="1">
      <alignment vertical="top" wrapText="1"/>
    </xf>
    <xf numFmtId="0" fontId="0" fillId="0" borderId="11" xfId="0" applyBorder="1" applyAlignment="1">
      <alignment horizontal="left" vertical="center"/>
    </xf>
    <xf numFmtId="0" fontId="29" fillId="17" borderId="31" xfId="0" applyFont="1" applyFill="1" applyBorder="1" applyAlignment="1">
      <alignment horizontal="center" wrapText="1"/>
    </xf>
    <xf numFmtId="0" fontId="29" fillId="17" borderId="32" xfId="0" applyFont="1" applyFill="1" applyBorder="1" applyAlignment="1">
      <alignment horizont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7" borderId="17" xfId="0" applyFont="1" applyFill="1" applyBorder="1" applyAlignment="1">
      <alignment horizontal="left" vertical="center" wrapText="1"/>
    </xf>
    <xf numFmtId="0" fontId="19" fillId="20" borderId="12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left" vertical="center" wrapText="1"/>
    </xf>
    <xf numFmtId="0" fontId="19" fillId="27" borderId="11" xfId="0" applyFont="1" applyFill="1" applyBorder="1" applyAlignment="1">
      <alignment vertical="center" wrapText="1"/>
    </xf>
    <xf numFmtId="0" fontId="4" fillId="0" borderId="11" xfId="3" applyBorder="1" applyAlignment="1">
      <alignment horizontal="center" vertical="center"/>
    </xf>
    <xf numFmtId="0" fontId="4" fillId="0" borderId="51" xfId="3" applyBorder="1" applyAlignment="1">
      <alignment horizontal="left" vertical="center" wrapText="1"/>
    </xf>
    <xf numFmtId="0" fontId="19" fillId="27" borderId="27" xfId="0" applyFont="1" applyFill="1" applyBorder="1" applyAlignment="1">
      <alignment horizontal="center" vertical="center" wrapText="1"/>
    </xf>
    <xf numFmtId="0" fontId="19" fillId="20" borderId="0" xfId="0" applyFont="1" applyFill="1" applyAlignment="1">
      <alignment horizontal="center" vertical="center" wrapText="1"/>
    </xf>
    <xf numFmtId="0" fontId="19" fillId="20" borderId="0" xfId="0" applyFont="1" applyFill="1" applyAlignment="1">
      <alignment horizontal="justify" vertical="center" wrapText="1"/>
    </xf>
    <xf numFmtId="0" fontId="20" fillId="27" borderId="0" xfId="0" applyFont="1" applyFill="1" applyAlignment="1">
      <alignment horizontal="left" vertical="center" wrapText="1"/>
    </xf>
    <xf numFmtId="0" fontId="19" fillId="27" borderId="0" xfId="0" applyFont="1" applyFill="1" applyAlignment="1">
      <alignment horizontal="center" vertical="center" wrapText="1"/>
    </xf>
    <xf numFmtId="0" fontId="13" fillId="4" borderId="29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50" fillId="10" borderId="0" xfId="0" applyFont="1" applyFill="1" applyAlignment="1" applyProtection="1">
      <alignment horizontal="left"/>
      <protection locked="0"/>
    </xf>
    <xf numFmtId="0" fontId="51" fillId="30" borderId="0" xfId="4" applyFont="1" applyFill="1" applyAlignment="1" applyProtection="1">
      <alignment vertical="top"/>
      <protection locked="0"/>
    </xf>
    <xf numFmtId="0" fontId="5" fillId="4" borderId="34" xfId="0" applyFont="1" applyFill="1" applyBorder="1" applyAlignment="1"/>
    <xf numFmtId="0" fontId="5" fillId="4" borderId="0" xfId="0" applyFont="1" applyFill="1" applyAlignment="1"/>
    <xf numFmtId="0" fontId="9" fillId="3" borderId="0" xfId="0" applyFont="1" applyFill="1" applyAlignment="1"/>
    <xf numFmtId="0" fontId="12" fillId="4" borderId="34" xfId="0" applyFont="1" applyFill="1" applyBorder="1" applyAlignment="1"/>
    <xf numFmtId="0" fontId="12" fillId="4" borderId="0" xfId="0" applyFont="1" applyFill="1" applyAlignment="1"/>
    <xf numFmtId="0" fontId="5" fillId="20" borderId="0" xfId="0" applyFont="1" applyFill="1" applyAlignment="1"/>
    <xf numFmtId="0" fontId="9" fillId="20" borderId="0" xfId="0" applyFont="1" applyFill="1" applyAlignment="1"/>
    <xf numFmtId="0" fontId="12" fillId="20" borderId="0" xfId="0" applyFont="1" applyFill="1" applyAlignment="1"/>
    <xf numFmtId="0" fontId="0" fillId="2" borderId="0" xfId="0" applyFill="1" applyBorder="1"/>
    <xf numFmtId="0" fontId="0" fillId="20" borderId="0" xfId="0" applyFill="1" applyBorder="1"/>
    <xf numFmtId="0" fontId="13" fillId="4" borderId="8" xfId="0" applyFont="1" applyFill="1" applyBorder="1" applyAlignment="1">
      <alignment horizontal="center"/>
    </xf>
    <xf numFmtId="0" fontId="5" fillId="20" borderId="55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5" fillId="16" borderId="8" xfId="0" applyFont="1" applyFill="1" applyBorder="1" applyAlignment="1">
      <alignment horizontal="center" vertical="center"/>
    </xf>
    <xf numFmtId="0" fontId="5" fillId="16" borderId="9" xfId="0" applyFont="1" applyFill="1" applyBorder="1" applyAlignment="1">
      <alignment horizontal="center"/>
    </xf>
    <xf numFmtId="0" fontId="0" fillId="0" borderId="0" xfId="0" applyBorder="1"/>
    <xf numFmtId="0" fontId="29" fillId="17" borderId="12" xfId="0" applyFont="1" applyFill="1" applyBorder="1" applyAlignment="1">
      <alignment horizontal="center" wrapText="1"/>
    </xf>
    <xf numFmtId="0" fontId="5" fillId="10" borderId="0" xfId="0" applyFont="1" applyFill="1" applyAlignment="1">
      <alignment horizontal="left" vertical="center" wrapText="1"/>
    </xf>
    <xf numFmtId="0" fontId="49" fillId="31" borderId="11" xfId="3" applyFont="1" applyFill="1" applyBorder="1" applyAlignment="1">
      <alignment horizontal="left" vertical="center" wrapText="1"/>
    </xf>
    <xf numFmtId="0" fontId="49" fillId="0" borderId="11" xfId="3" applyFont="1" applyBorder="1" applyAlignment="1">
      <alignment horizontal="center" vertical="center"/>
    </xf>
    <xf numFmtId="0" fontId="20" fillId="0" borderId="47" xfId="0" applyFont="1" applyBorder="1" applyAlignment="1">
      <alignment wrapText="1"/>
    </xf>
    <xf numFmtId="0" fontId="20" fillId="0" borderId="49" xfId="0" applyFont="1" applyBorder="1" applyAlignment="1">
      <alignment wrapText="1"/>
    </xf>
    <xf numFmtId="0" fontId="20" fillId="0" borderId="57" xfId="0" applyFont="1" applyBorder="1" applyAlignment="1">
      <alignment wrapText="1"/>
    </xf>
    <xf numFmtId="0" fontId="20" fillId="0" borderId="46" xfId="0" applyFont="1" applyBorder="1" applyAlignment="1">
      <alignment wrapText="1"/>
    </xf>
    <xf numFmtId="0" fontId="51" fillId="30" borderId="0" xfId="4" applyFont="1" applyFill="1" applyAlignment="1" applyProtection="1">
      <alignment horizontal="left" vertical="top" wrapText="1"/>
      <protection locked="0"/>
    </xf>
    <xf numFmtId="0" fontId="16" fillId="23" borderId="34" xfId="0" applyFont="1" applyFill="1" applyBorder="1" applyAlignment="1" applyProtection="1">
      <alignment horizontal="left" vertical="center" wrapText="1"/>
      <protection locked="0"/>
    </xf>
    <xf numFmtId="0" fontId="22" fillId="23" borderId="0" xfId="0" applyFont="1" applyFill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4" borderId="35" xfId="0" applyFont="1" applyFill="1" applyBorder="1" applyAlignment="1">
      <alignment horizontal="center" wrapText="1"/>
    </xf>
    <xf numFmtId="0" fontId="13" fillId="4" borderId="27" xfId="0" applyFont="1" applyFill="1" applyBorder="1" applyAlignment="1">
      <alignment horizontal="center" wrapText="1"/>
    </xf>
    <xf numFmtId="0" fontId="13" fillId="4" borderId="35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wrapText="1"/>
    </xf>
    <xf numFmtId="0" fontId="13" fillId="4" borderId="53" xfId="0" applyFont="1" applyFill="1" applyBorder="1" applyAlignment="1">
      <alignment horizont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wrapText="1"/>
    </xf>
    <xf numFmtId="0" fontId="13" fillId="4" borderId="28" xfId="0" applyFont="1" applyFill="1" applyBorder="1" applyAlignment="1">
      <alignment horizontal="center" wrapText="1"/>
    </xf>
    <xf numFmtId="0" fontId="2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8" fillId="17" borderId="39" xfId="0" applyFont="1" applyFill="1" applyBorder="1" applyAlignment="1">
      <alignment horizontal="center" wrapText="1"/>
    </xf>
    <xf numFmtId="0" fontId="28" fillId="17" borderId="40" xfId="0" applyFont="1" applyFill="1" applyBorder="1" applyAlignment="1">
      <alignment horizontal="center" wrapText="1"/>
    </xf>
    <xf numFmtId="0" fontId="28" fillId="17" borderId="41" xfId="0" applyFont="1" applyFill="1" applyBorder="1" applyAlignment="1">
      <alignment horizontal="center" wrapText="1"/>
    </xf>
    <xf numFmtId="0" fontId="29" fillId="17" borderId="42" xfId="0" applyFont="1" applyFill="1" applyBorder="1" applyAlignment="1">
      <alignment horizontal="center"/>
    </xf>
    <xf numFmtId="0" fontId="29" fillId="17" borderId="43" xfId="0" applyFont="1" applyFill="1" applyBorder="1" applyAlignment="1">
      <alignment horizontal="center"/>
    </xf>
    <xf numFmtId="0" fontId="29" fillId="17" borderId="44" xfId="0" applyFont="1" applyFill="1" applyBorder="1" applyAlignment="1">
      <alignment horizontal="center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50" xfId="0" applyFont="1" applyFill="1" applyBorder="1" applyAlignment="1">
      <alignment horizontal="center" vertical="center" wrapText="1"/>
    </xf>
    <xf numFmtId="0" fontId="30" fillId="20" borderId="1" xfId="0" applyFont="1" applyFill="1" applyBorder="1" applyAlignment="1">
      <alignment horizontal="center" vertical="center" wrapText="1"/>
    </xf>
    <xf numFmtId="0" fontId="30" fillId="20" borderId="17" xfId="0" applyFont="1" applyFill="1" applyBorder="1" applyAlignment="1">
      <alignment horizontal="center" vertical="center" wrapText="1"/>
    </xf>
    <xf numFmtId="0" fontId="19" fillId="20" borderId="35" xfId="0" applyFont="1" applyFill="1" applyBorder="1" applyAlignment="1">
      <alignment vertical="center" wrapText="1"/>
    </xf>
    <xf numFmtId="0" fontId="19" fillId="20" borderId="27" xfId="0" applyFont="1" applyFill="1" applyBorder="1" applyAlignment="1">
      <alignment vertical="center" wrapText="1"/>
    </xf>
    <xf numFmtId="0" fontId="19" fillId="20" borderId="35" xfId="0" applyFont="1" applyFill="1" applyBorder="1" applyAlignment="1">
      <alignment horizontal="left" vertical="center" wrapText="1"/>
    </xf>
    <xf numFmtId="0" fontId="19" fillId="20" borderId="27" xfId="0" applyFont="1" applyFill="1" applyBorder="1" applyAlignment="1">
      <alignment horizontal="left" vertical="center" wrapText="1"/>
    </xf>
    <xf numFmtId="0" fontId="19" fillId="20" borderId="33" xfId="0" applyFont="1" applyFill="1" applyBorder="1" applyAlignment="1">
      <alignment horizontal="left" vertical="center" wrapText="1"/>
    </xf>
    <xf numFmtId="0" fontId="30" fillId="20" borderId="38" xfId="0" applyFont="1" applyFill="1" applyBorder="1" applyAlignment="1">
      <alignment horizontal="center" vertical="center" wrapText="1"/>
    </xf>
    <xf numFmtId="0" fontId="19" fillId="20" borderId="52" xfId="0" applyFont="1" applyFill="1" applyBorder="1" applyAlignment="1">
      <alignment horizontal="left" vertical="center" wrapText="1"/>
    </xf>
    <xf numFmtId="0" fontId="4" fillId="0" borderId="52" xfId="3" applyBorder="1" applyAlignment="1">
      <alignment horizontal="left" vertical="center" wrapText="1"/>
    </xf>
    <xf numFmtId="0" fontId="4" fillId="0" borderId="33" xfId="3" applyBorder="1" applyAlignment="1">
      <alignment horizontal="left" vertical="center" wrapText="1"/>
    </xf>
    <xf numFmtId="0" fontId="4" fillId="0" borderId="56" xfId="3" applyBorder="1" applyAlignment="1">
      <alignment horizontal="left" vertical="center" wrapText="1"/>
    </xf>
  </cellXfs>
  <cellStyles count="5">
    <cellStyle name="Dobre" xfId="1" builtinId="26"/>
    <cellStyle name="Excel Built-in Normal" xfId="4"/>
    <cellStyle name="Neutralne" xfId="2" builtinId="28"/>
    <cellStyle name="Normalny" xfId="0" builtinId="0"/>
    <cellStyle name="Normalny 2" xfId="3"/>
  </cellStyles>
  <dxfs count="3772"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zbyszko\Ustawienia%20lokalne\Temporary%20Internet%20Files\Content.IE5\5560ZAZM\Kopia%20Informatyka_1%20st-stacjonarne%20-%202016-v7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zbyszko\Ustawienia%20lokalne\Temporary%20Internet%20Files\Content.IE5\5560ZAZM\AiR_2st_Automatyka-2016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zbyszko\Ustawienia%20lokalne\Temporary%20Internet%20Files\Content.IE5\YWDUA9AU\Documents%20and%20Settings\krolikowski\Moje%20dokumenty\Dziekanat%202012\KRK\Efekty%20ksztalcenia%20-%20Informatyka\Inf-1stop_2012_z_KRK_20120703-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c"/>
      <sheetName val="Tabela_efektow"/>
      <sheetName val="Wiedza"/>
      <sheetName val="Umiejetnosci"/>
      <sheetName val="Kompetencje"/>
      <sheetName val="Klasy przedmiotów"/>
      <sheetName val="Kompetencje_inzynierskie"/>
      <sheetName val="Opis_efektow_inz"/>
      <sheetName val="Statystyki"/>
      <sheetName val="Arkusz1"/>
    </sheetNames>
    <sheetDataSet>
      <sheetData sheetId="0" refreshError="1">
        <row r="9">
          <cell r="C9" t="str">
            <v>Moduł kształcenia</v>
          </cell>
        </row>
        <row r="21">
          <cell r="E21">
            <v>169</v>
          </cell>
        </row>
        <row r="34">
          <cell r="E34">
            <v>180</v>
          </cell>
        </row>
        <row r="35">
          <cell r="J35">
            <v>60</v>
          </cell>
        </row>
        <row r="48">
          <cell r="E48">
            <v>210</v>
          </cell>
        </row>
        <row r="60">
          <cell r="E60">
            <v>195</v>
          </cell>
        </row>
        <row r="61">
          <cell r="J61">
            <v>60</v>
          </cell>
        </row>
        <row r="71">
          <cell r="E71">
            <v>210</v>
          </cell>
        </row>
        <row r="84">
          <cell r="E84">
            <v>210</v>
          </cell>
        </row>
        <row r="85">
          <cell r="J85">
            <v>60</v>
          </cell>
        </row>
        <row r="97">
          <cell r="E97">
            <v>90</v>
          </cell>
          <cell r="J97">
            <v>30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c"/>
      <sheetName val="Tabela_efektow"/>
      <sheetName val="Wiedza"/>
      <sheetName val="Umiejetnosci"/>
      <sheetName val="Kompetencje"/>
      <sheetName val="Statystyki"/>
      <sheetName val="Klasy przedmiotów"/>
      <sheetName val="Kompetencje_inzynierskie"/>
      <sheetName val="Opis_efektow_inz"/>
    </sheetNames>
    <sheetDataSet>
      <sheetData sheetId="0">
        <row r="24">
          <cell r="I24">
            <v>0</v>
          </cell>
        </row>
        <row r="25">
          <cell r="E25">
            <v>424</v>
          </cell>
        </row>
        <row r="38">
          <cell r="I38">
            <v>0</v>
          </cell>
        </row>
        <row r="39">
          <cell r="E39">
            <v>435</v>
          </cell>
        </row>
        <row r="47">
          <cell r="I47">
            <v>30</v>
          </cell>
        </row>
        <row r="48">
          <cell r="E48">
            <v>135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c"/>
      <sheetName val="StacA"/>
      <sheetName val="Nies"/>
      <sheetName val="NiesA"/>
      <sheetName val="Pod"/>
      <sheetName val="Kier"/>
      <sheetName val="Dod"/>
      <sheetName val="Wiedza"/>
      <sheetName val="Umiejetnosci"/>
      <sheetName val="Kompetencje"/>
      <sheetName val="Lit"/>
      <sheetName val="Osoby"/>
      <sheetName val="ObiStac"/>
      <sheetName val="ObiNies"/>
      <sheetName val="Karty"/>
      <sheetName val="KartyA"/>
      <sheetName val="Ank"/>
      <sheetName val="Wyn"/>
    </sheetNames>
    <sheetDataSet>
      <sheetData sheetId="0" refreshError="1"/>
      <sheetData sheetId="1" refreshError="1"/>
      <sheetData sheetId="2">
        <row r="7">
          <cell r="A7" t="str">
            <v>Sym.</v>
          </cell>
        </row>
        <row r="8">
          <cell r="A8" t="str">
            <v>Anal</v>
          </cell>
        </row>
        <row r="9">
          <cell r="A9" t="str">
            <v>Prog</v>
          </cell>
        </row>
        <row r="10">
          <cell r="A10" t="str">
            <v>WdI</v>
          </cell>
        </row>
        <row r="11">
          <cell r="A11" t="str">
            <v>MDys</v>
          </cell>
        </row>
        <row r="12">
          <cell r="A12" t="str">
            <v>NaIn</v>
          </cell>
        </row>
        <row r="13">
          <cell r="A13" t="str">
            <v>Alge</v>
          </cell>
        </row>
        <row r="14">
          <cell r="A14" t="str">
            <v>Obc1</v>
          </cell>
        </row>
        <row r="15">
          <cell r="A15" t="str">
            <v>Bibl</v>
          </cell>
        </row>
        <row r="16">
          <cell r="A16" t="str">
            <v>BHP</v>
          </cell>
        </row>
        <row r="24">
          <cell r="A24" t="str">
            <v>Sym.</v>
          </cell>
        </row>
        <row r="25">
          <cell r="A25" t="str">
            <v>ASD</v>
          </cell>
        </row>
        <row r="26">
          <cell r="A26" t="str">
            <v>SO1</v>
          </cell>
        </row>
        <row r="27">
          <cell r="A27" t="str">
            <v>PEle</v>
          </cell>
        </row>
        <row r="28">
          <cell r="A28" t="str">
            <v>Fizy</v>
          </cell>
        </row>
        <row r="29">
          <cell r="A29" t="str">
            <v>Logi</v>
          </cell>
        </row>
        <row r="30">
          <cell r="A30" t="str">
            <v>ProN</v>
          </cell>
        </row>
        <row r="31">
          <cell r="A31" t="str">
            <v>Obc2</v>
          </cell>
        </row>
        <row r="39">
          <cell r="A39" t="str">
            <v>Sym.</v>
          </cell>
        </row>
        <row r="40">
          <cell r="A40" t="str">
            <v>PTC</v>
          </cell>
        </row>
        <row r="41">
          <cell r="A41" t="str">
            <v>SO2</v>
          </cell>
        </row>
        <row r="42">
          <cell r="A42" t="str">
            <v>Prob</v>
          </cell>
        </row>
        <row r="43">
          <cell r="A43" t="str">
            <v>OptK</v>
          </cell>
        </row>
        <row r="44">
          <cell r="A44" t="str">
            <v>PObi</v>
          </cell>
        </row>
        <row r="45">
          <cell r="A45" t="str">
            <v>Obc3</v>
          </cell>
        </row>
        <row r="46">
          <cell r="A46" t="str">
            <v>Pdek</v>
          </cell>
        </row>
        <row r="54">
          <cell r="A54" t="str">
            <v>Sym.</v>
          </cell>
        </row>
        <row r="55">
          <cell r="A55" t="str">
            <v>SzIn</v>
          </cell>
        </row>
        <row r="56">
          <cell r="A56" t="str">
            <v>Arch</v>
          </cell>
        </row>
        <row r="57">
          <cell r="A57" t="str">
            <v>ZaMa</v>
          </cell>
        </row>
        <row r="58">
          <cell r="A58" t="str">
            <v>SK1</v>
          </cell>
        </row>
        <row r="59">
          <cell r="A59" t="str">
            <v>SBD1</v>
          </cell>
        </row>
        <row r="60">
          <cell r="A60" t="str">
            <v>Stat</v>
          </cell>
        </row>
        <row r="61">
          <cell r="A61" t="str">
            <v>Obc4</v>
          </cell>
        </row>
        <row r="69">
          <cell r="A69" t="str">
            <v>Sym.</v>
          </cell>
        </row>
        <row r="70">
          <cell r="A70" t="str">
            <v>SK2</v>
          </cell>
        </row>
        <row r="71">
          <cell r="A71" t="str">
            <v>SBD2</v>
          </cell>
        </row>
        <row r="72">
          <cell r="A72" t="str">
            <v>KCK</v>
          </cell>
        </row>
        <row r="73">
          <cell r="A73" t="str">
            <v>Num</v>
          </cell>
        </row>
        <row r="74">
          <cell r="A74" t="str">
            <v>Graf</v>
          </cell>
        </row>
        <row r="75">
          <cell r="A75" t="str">
            <v>Tech1</v>
          </cell>
        </row>
        <row r="76">
          <cell r="A76" t="str">
            <v>Hum1</v>
          </cell>
        </row>
        <row r="84">
          <cell r="A84" t="str">
            <v>Sym.</v>
          </cell>
        </row>
        <row r="85">
          <cell r="A85" t="str">
            <v>ApIn</v>
          </cell>
        </row>
        <row r="86">
          <cell r="A86" t="str">
            <v>Decy</v>
          </cell>
        </row>
        <row r="87">
          <cell r="A87" t="str">
            <v>IO1</v>
          </cell>
        </row>
        <row r="88">
          <cell r="A88" t="str">
            <v>Aut</v>
          </cell>
        </row>
        <row r="89">
          <cell r="A89" t="str">
            <v>Rown</v>
          </cell>
        </row>
        <row r="90">
          <cell r="A90" t="str">
            <v>Hum1</v>
          </cell>
        </row>
        <row r="91">
          <cell r="A91" t="str">
            <v>Prak</v>
          </cell>
        </row>
        <row r="102">
          <cell r="A102" t="str">
            <v>Sym.</v>
          </cell>
        </row>
        <row r="103">
          <cell r="A103" t="str">
            <v>IO2</v>
          </cell>
        </row>
        <row r="104">
          <cell r="A104" t="str">
            <v>Wbud</v>
          </cell>
        </row>
        <row r="105">
          <cell r="A105" t="str">
            <v>JFK</v>
          </cell>
        </row>
        <row r="106">
          <cell r="A106" t="str">
            <v>Tech3</v>
          </cell>
        </row>
        <row r="107">
          <cell r="A107" t="str">
            <v>Rozp</v>
          </cell>
        </row>
        <row r="108">
          <cell r="A108" t="str">
            <v>Zast</v>
          </cell>
        </row>
        <row r="117">
          <cell r="A117" t="str">
            <v>Sym.</v>
          </cell>
        </row>
        <row r="118">
          <cell r="A118" t="str">
            <v>Proj</v>
          </cell>
        </row>
        <row r="119">
          <cell r="A119" t="str">
            <v>Bezp</v>
          </cell>
        </row>
        <row r="120">
          <cell r="A120" t="str">
            <v>Tech4</v>
          </cell>
        </row>
        <row r="121">
          <cell r="A121" t="str">
            <v>Tech5</v>
          </cell>
        </row>
        <row r="122">
          <cell r="A122" t="str">
            <v>Semi</v>
          </cell>
        </row>
      </sheetData>
      <sheetData sheetId="3" refreshError="1"/>
      <sheetData sheetId="4">
        <row r="7">
          <cell r="B7" t="str">
            <v>Anal</v>
          </cell>
        </row>
        <row r="8">
          <cell r="B8" t="str">
            <v>Anal</v>
          </cell>
        </row>
        <row r="9">
          <cell r="B9" t="str">
            <v>Anal</v>
          </cell>
        </row>
        <row r="10">
          <cell r="B10" t="str">
            <v>Anal</v>
          </cell>
        </row>
        <row r="11">
          <cell r="B11" t="str">
            <v>Anal</v>
          </cell>
        </row>
        <row r="12">
          <cell r="B12" t="str">
            <v>Anal</v>
          </cell>
        </row>
        <row r="13">
          <cell r="B13" t="str">
            <v>Anal</v>
          </cell>
        </row>
        <row r="14">
          <cell r="B14" t="str">
            <v>Anal</v>
          </cell>
        </row>
        <row r="15">
          <cell r="B15" t="str">
            <v>Alge</v>
          </cell>
        </row>
        <row r="16">
          <cell r="B16" t="str">
            <v>Alge</v>
          </cell>
        </row>
        <row r="17">
          <cell r="B17" t="str">
            <v>Alge</v>
          </cell>
        </row>
        <row r="18">
          <cell r="B18" t="str">
            <v>Alge</v>
          </cell>
        </row>
        <row r="19">
          <cell r="B19" t="str">
            <v>Alge</v>
          </cell>
        </row>
        <row r="20">
          <cell r="B20" t="str">
            <v>Alge</v>
          </cell>
        </row>
        <row r="21">
          <cell r="B21" t="str">
            <v>Anal</v>
          </cell>
        </row>
        <row r="22">
          <cell r="B22" t="str">
            <v>Anal</v>
          </cell>
        </row>
        <row r="23">
          <cell r="B23" t="str">
            <v>Alge</v>
          </cell>
        </row>
        <row r="24">
          <cell r="B24" t="str">
            <v>Alge</v>
          </cell>
        </row>
        <row r="25">
          <cell r="B25" t="str">
            <v>Alge</v>
          </cell>
        </row>
        <row r="28">
          <cell r="B28">
            <v>0</v>
          </cell>
        </row>
        <row r="29">
          <cell r="B29" t="str">
            <v>Prob</v>
          </cell>
        </row>
        <row r="30">
          <cell r="B30" t="str">
            <v>Prob</v>
          </cell>
        </row>
        <row r="31">
          <cell r="B31" t="str">
            <v>Prob</v>
          </cell>
        </row>
        <row r="32">
          <cell r="B32" t="str">
            <v>Prob</v>
          </cell>
        </row>
        <row r="33">
          <cell r="B33" t="str">
            <v>Stat</v>
          </cell>
        </row>
        <row r="34">
          <cell r="B34" t="str">
            <v>Stat</v>
          </cell>
        </row>
        <row r="35">
          <cell r="B35" t="str">
            <v>Stat</v>
          </cell>
        </row>
        <row r="36">
          <cell r="B36" t="str">
            <v>Prob</v>
          </cell>
        </row>
        <row r="37">
          <cell r="B37" t="str">
            <v>Prob</v>
          </cell>
        </row>
        <row r="38">
          <cell r="B38" t="str">
            <v>Stat</v>
          </cell>
        </row>
        <row r="39">
          <cell r="B39" t="str">
            <v>Stat</v>
          </cell>
        </row>
        <row r="40">
          <cell r="B40" t="str">
            <v>Stat</v>
          </cell>
        </row>
        <row r="41">
          <cell r="B41" t="str">
            <v>Stat</v>
          </cell>
        </row>
        <row r="42">
          <cell r="B42" t="str">
            <v>Stat</v>
          </cell>
        </row>
        <row r="44">
          <cell r="B44">
            <v>0</v>
          </cell>
        </row>
        <row r="45">
          <cell r="B45" t="str">
            <v>MDys</v>
          </cell>
        </row>
        <row r="46">
          <cell r="B46" t="str">
            <v>Logi</v>
          </cell>
        </row>
        <row r="47">
          <cell r="B47" t="str">
            <v>Logi</v>
          </cell>
        </row>
        <row r="48">
          <cell r="B48" t="str">
            <v>MDys</v>
          </cell>
        </row>
        <row r="49">
          <cell r="B49" t="str">
            <v>MDys</v>
          </cell>
        </row>
        <row r="50">
          <cell r="B50" t="str">
            <v>MDys</v>
          </cell>
        </row>
        <row r="51">
          <cell r="B51" t="str">
            <v>MDys</v>
          </cell>
        </row>
        <row r="52">
          <cell r="B52" t="str">
            <v>Logi</v>
          </cell>
        </row>
        <row r="53">
          <cell r="B53" t="str">
            <v>Logi</v>
          </cell>
        </row>
        <row r="54">
          <cell r="B54" t="str">
            <v>MDys</v>
          </cell>
        </row>
        <row r="56">
          <cell r="B56">
            <v>0</v>
          </cell>
        </row>
        <row r="57">
          <cell r="B57" t="str">
            <v>Fizy</v>
          </cell>
        </row>
        <row r="58">
          <cell r="B58" t="str">
            <v>Fizy</v>
          </cell>
        </row>
        <row r="59">
          <cell r="B59" t="str">
            <v>Fizy</v>
          </cell>
        </row>
        <row r="60">
          <cell r="B60" t="str">
            <v>Fizy</v>
          </cell>
        </row>
        <row r="61">
          <cell r="B61" t="str">
            <v>Fizy</v>
          </cell>
        </row>
        <row r="62">
          <cell r="B62" t="str">
            <v>Fizy</v>
          </cell>
        </row>
        <row r="63">
          <cell r="B63" t="str">
            <v>Fizy</v>
          </cell>
        </row>
        <row r="64">
          <cell r="B64" t="str">
            <v>Fizy</v>
          </cell>
        </row>
        <row r="66">
          <cell r="B66">
            <v>0</v>
          </cell>
        </row>
        <row r="67">
          <cell r="B67" t="str">
            <v>PEle</v>
          </cell>
        </row>
        <row r="68">
          <cell r="B68" t="str">
            <v>PEle</v>
          </cell>
        </row>
        <row r="69">
          <cell r="B69" t="str">
            <v>PEle</v>
          </cell>
        </row>
        <row r="70">
          <cell r="B70" t="str">
            <v>PEle</v>
          </cell>
        </row>
        <row r="71">
          <cell r="B71" t="str">
            <v>PEle</v>
          </cell>
        </row>
        <row r="74">
          <cell r="B74">
            <v>0</v>
          </cell>
        </row>
        <row r="78">
          <cell r="B78">
            <v>0</v>
          </cell>
        </row>
        <row r="82">
          <cell r="B82">
            <v>0</v>
          </cell>
        </row>
        <row r="86">
          <cell r="B86">
            <v>0</v>
          </cell>
        </row>
        <row r="90">
          <cell r="B90">
            <v>0</v>
          </cell>
        </row>
        <row r="94">
          <cell r="B94">
            <v>0</v>
          </cell>
        </row>
        <row r="98">
          <cell r="B98">
            <v>0</v>
          </cell>
        </row>
        <row r="102">
          <cell r="B102">
            <v>0</v>
          </cell>
        </row>
        <row r="106">
          <cell r="B106">
            <v>0</v>
          </cell>
        </row>
      </sheetData>
      <sheetData sheetId="5">
        <row r="7">
          <cell r="B7" t="str">
            <v>WdI</v>
          </cell>
        </row>
        <row r="8">
          <cell r="B8" t="str">
            <v>WdI</v>
          </cell>
        </row>
        <row r="9">
          <cell r="B9" t="str">
            <v>WdI</v>
          </cell>
        </row>
        <row r="10">
          <cell r="B10" t="str">
            <v>Prog</v>
          </cell>
        </row>
        <row r="11">
          <cell r="B11" t="str">
            <v>Prog</v>
          </cell>
        </row>
        <row r="12">
          <cell r="B12" t="str">
            <v>Prog</v>
          </cell>
        </row>
        <row r="13">
          <cell r="B13" t="str">
            <v>WdI</v>
          </cell>
        </row>
        <row r="14">
          <cell r="B14" t="str">
            <v>WdI</v>
          </cell>
        </row>
        <row r="15">
          <cell r="B15" t="str">
            <v>WdI</v>
          </cell>
        </row>
        <row r="16">
          <cell r="B16" t="str">
            <v>Prog</v>
          </cell>
        </row>
        <row r="18">
          <cell r="B18">
            <v>0</v>
          </cell>
        </row>
        <row r="19">
          <cell r="B19" t="str">
            <v>ASD</v>
          </cell>
        </row>
        <row r="20">
          <cell r="B20" t="str">
            <v>ASD</v>
          </cell>
        </row>
        <row r="21">
          <cell r="B21" t="str">
            <v>OptK</v>
          </cell>
        </row>
        <row r="22">
          <cell r="B22" t="str">
            <v>ASD</v>
          </cell>
        </row>
        <row r="23">
          <cell r="B23" t="str">
            <v>ASD</v>
          </cell>
        </row>
        <row r="24">
          <cell r="B24" t="str">
            <v>ASD</v>
          </cell>
        </row>
        <row r="25">
          <cell r="B25" t="str">
            <v>ASD</v>
          </cell>
        </row>
        <row r="26">
          <cell r="B26" t="str">
            <v>ASD</v>
          </cell>
        </row>
        <row r="27">
          <cell r="B27" t="str">
            <v>ASD</v>
          </cell>
        </row>
        <row r="28">
          <cell r="B28" t="str">
            <v>ASD</v>
          </cell>
        </row>
        <row r="29">
          <cell r="B29" t="str">
            <v>ASD</v>
          </cell>
        </row>
        <row r="30">
          <cell r="B30" t="str">
            <v>ASD</v>
          </cell>
        </row>
        <row r="31">
          <cell r="B31" t="str">
            <v>ASD</v>
          </cell>
        </row>
        <row r="32">
          <cell r="B32" t="str">
            <v>ASD</v>
          </cell>
        </row>
        <row r="33">
          <cell r="B33" t="str">
            <v>ASD</v>
          </cell>
        </row>
        <row r="34">
          <cell r="B34" t="str">
            <v>ASD</v>
          </cell>
        </row>
        <row r="35">
          <cell r="B35" t="str">
            <v>ASD</v>
          </cell>
        </row>
        <row r="36">
          <cell r="B36" t="str">
            <v>ASD</v>
          </cell>
        </row>
        <row r="37">
          <cell r="B37" t="str">
            <v>ASD</v>
          </cell>
        </row>
        <row r="38">
          <cell r="B38" t="str">
            <v>WdI</v>
          </cell>
        </row>
        <row r="39">
          <cell r="B39" t="str">
            <v>ASD</v>
          </cell>
        </row>
        <row r="40">
          <cell r="B40" t="str">
            <v>ASD</v>
          </cell>
        </row>
        <row r="42">
          <cell r="B42" t="str">
            <v>Niekompl.</v>
          </cell>
        </row>
        <row r="43">
          <cell r="B43" t="str">
            <v>PTC</v>
          </cell>
        </row>
        <row r="44">
          <cell r="B44" t="str">
            <v>WdI</v>
          </cell>
        </row>
        <row r="45">
          <cell r="B45" t="str">
            <v>ProN</v>
          </cell>
        </row>
        <row r="46">
          <cell r="B46" t="str">
            <v>Arch</v>
          </cell>
        </row>
        <row r="47">
          <cell r="B47" t="str">
            <v>Arch</v>
          </cell>
        </row>
        <row r="48">
          <cell r="B48" t="str">
            <v>Arch</v>
          </cell>
        </row>
        <row r="49">
          <cell r="B49" t="str">
            <v>Arch</v>
          </cell>
        </row>
        <row r="50">
          <cell r="B50" t="str">
            <v>PTC</v>
          </cell>
        </row>
        <row r="51">
          <cell r="B51" t="str">
            <v>PTC</v>
          </cell>
        </row>
        <row r="52">
          <cell r="B52" t="str">
            <v>WdI</v>
          </cell>
        </row>
        <row r="53">
          <cell r="B53" t="str">
            <v>WdI</v>
          </cell>
        </row>
        <row r="54">
          <cell r="B54" t="str">
            <v>WdI</v>
          </cell>
        </row>
        <row r="55">
          <cell r="B55" t="str">
            <v>WdI</v>
          </cell>
        </row>
        <row r="56">
          <cell r="B56" t="str">
            <v>WdI</v>
          </cell>
        </row>
        <row r="57">
          <cell r="B57" t="str">
            <v>WdI</v>
          </cell>
        </row>
        <row r="58">
          <cell r="B58" t="str">
            <v>WdI</v>
          </cell>
        </row>
        <row r="59">
          <cell r="B59" t="str">
            <v>WdI</v>
          </cell>
        </row>
        <row r="60">
          <cell r="B60" t="str">
            <v>ProN</v>
          </cell>
        </row>
        <row r="62">
          <cell r="B62">
            <v>0</v>
          </cell>
        </row>
        <row r="63">
          <cell r="B63" t="str">
            <v>SO1</v>
          </cell>
        </row>
        <row r="64">
          <cell r="B64" t="str">
            <v>SO1</v>
          </cell>
        </row>
        <row r="65">
          <cell r="B65" t="str">
            <v>SO1</v>
          </cell>
        </row>
        <row r="66">
          <cell r="B66" t="str">
            <v>SO2</v>
          </cell>
        </row>
        <row r="67">
          <cell r="B67" t="str">
            <v>SO2</v>
          </cell>
        </row>
        <row r="68">
          <cell r="B68" t="str">
            <v>SO2</v>
          </cell>
        </row>
        <row r="69">
          <cell r="B69" t="str">
            <v>SO2</v>
          </cell>
        </row>
        <row r="70">
          <cell r="B70" t="str">
            <v>WdI</v>
          </cell>
        </row>
        <row r="71">
          <cell r="B71" t="str">
            <v>SO2</v>
          </cell>
        </row>
        <row r="72">
          <cell r="B72" t="str">
            <v>SO2</v>
          </cell>
        </row>
        <row r="73">
          <cell r="B73" t="str">
            <v>SO2</v>
          </cell>
        </row>
        <row r="74">
          <cell r="B74">
            <v>0</v>
          </cell>
        </row>
        <row r="75">
          <cell r="B75" t="str">
            <v>SK1</v>
          </cell>
        </row>
        <row r="76">
          <cell r="B76" t="str">
            <v>SK1</v>
          </cell>
        </row>
        <row r="77">
          <cell r="B77" t="str">
            <v>SK2</v>
          </cell>
        </row>
        <row r="78">
          <cell r="B78" t="str">
            <v>SK2</v>
          </cell>
        </row>
        <row r="79">
          <cell r="B79" t="str">
            <v>ApIn</v>
          </cell>
        </row>
        <row r="80">
          <cell r="B80" t="str">
            <v>SK2</v>
          </cell>
        </row>
        <row r="81">
          <cell r="B81" t="str">
            <v>Bezp</v>
          </cell>
        </row>
        <row r="82">
          <cell r="B82" t="str">
            <v>ApIn</v>
          </cell>
        </row>
        <row r="84">
          <cell r="B84">
            <v>0</v>
          </cell>
        </row>
        <row r="85">
          <cell r="B85" t="str">
            <v>WdI</v>
          </cell>
        </row>
        <row r="86">
          <cell r="B86" t="str">
            <v>PObi</v>
          </cell>
        </row>
        <row r="87">
          <cell r="B87" t="str">
            <v>WdI</v>
          </cell>
        </row>
        <row r="88">
          <cell r="B88" t="str">
            <v>IO1</v>
          </cell>
        </row>
        <row r="89">
          <cell r="B89" t="str">
            <v>IO1</v>
          </cell>
        </row>
        <row r="90">
          <cell r="B90" t="str">
            <v>PObi</v>
          </cell>
        </row>
        <row r="91">
          <cell r="B91" t="str">
            <v>PObi</v>
          </cell>
        </row>
        <row r="92">
          <cell r="B92">
            <v>0</v>
          </cell>
        </row>
        <row r="93">
          <cell r="B93" t="str">
            <v>Graf</v>
          </cell>
        </row>
        <row r="94">
          <cell r="B94" t="str">
            <v>Graf</v>
          </cell>
        </row>
        <row r="95">
          <cell r="B95" t="str">
            <v>KCK</v>
          </cell>
        </row>
        <row r="96">
          <cell r="B96" t="str">
            <v>KCK</v>
          </cell>
        </row>
        <row r="97">
          <cell r="B97" t="str">
            <v>Graf</v>
          </cell>
        </row>
        <row r="98">
          <cell r="B98" t="str">
            <v>Graf</v>
          </cell>
        </row>
        <row r="99">
          <cell r="B99" t="str">
            <v>Graf</v>
          </cell>
        </row>
        <row r="100">
          <cell r="B100" t="str">
            <v>Graf</v>
          </cell>
        </row>
        <row r="101">
          <cell r="B101" t="str">
            <v>IO1</v>
          </cell>
        </row>
        <row r="102">
          <cell r="B102" t="str">
            <v>KCK</v>
          </cell>
        </row>
        <row r="104">
          <cell r="B104">
            <v>0</v>
          </cell>
        </row>
        <row r="105">
          <cell r="B105" t="str">
            <v>SzIn</v>
          </cell>
        </row>
        <row r="106">
          <cell r="B106" t="str">
            <v>OptK</v>
          </cell>
        </row>
        <row r="107">
          <cell r="B107" t="str">
            <v>SzIn</v>
          </cell>
        </row>
        <row r="108">
          <cell r="B108" t="str">
            <v>SzIn</v>
          </cell>
        </row>
        <row r="109">
          <cell r="B109" t="str">
            <v>SzIn</v>
          </cell>
        </row>
        <row r="110">
          <cell r="B110" t="str">
            <v>OptK</v>
          </cell>
        </row>
        <row r="111">
          <cell r="B111" t="str">
            <v>OptK</v>
          </cell>
        </row>
        <row r="112">
          <cell r="B112">
            <v>0</v>
          </cell>
        </row>
        <row r="113">
          <cell r="B113" t="str">
            <v>SBD1</v>
          </cell>
        </row>
        <row r="114">
          <cell r="B114" t="str">
            <v>SBD1</v>
          </cell>
        </row>
        <row r="115">
          <cell r="B115" t="str">
            <v>SBD1</v>
          </cell>
        </row>
        <row r="116">
          <cell r="B116" t="str">
            <v>SBD1</v>
          </cell>
        </row>
        <row r="117">
          <cell r="B117" t="str">
            <v>SBD1</v>
          </cell>
        </row>
        <row r="118">
          <cell r="B118" t="str">
            <v>SBD1</v>
          </cell>
        </row>
        <row r="119">
          <cell r="B119" t="str">
            <v>SBD1</v>
          </cell>
        </row>
        <row r="120">
          <cell r="B120" t="str">
            <v>SBD1</v>
          </cell>
        </row>
        <row r="121">
          <cell r="B121" t="str">
            <v>SBD1</v>
          </cell>
        </row>
        <row r="122">
          <cell r="B122" t="str">
            <v>SBD1</v>
          </cell>
        </row>
        <row r="124">
          <cell r="B124">
            <v>0</v>
          </cell>
        </row>
        <row r="125">
          <cell r="B125" t="str">
            <v>IO1</v>
          </cell>
        </row>
        <row r="126">
          <cell r="B126" t="str">
            <v>Graf</v>
          </cell>
        </row>
        <row r="127">
          <cell r="B127" t="str">
            <v>IO1</v>
          </cell>
        </row>
        <row r="128">
          <cell r="B128" t="str">
            <v>IO2</v>
          </cell>
        </row>
        <row r="129">
          <cell r="B129" t="str">
            <v>IO2</v>
          </cell>
        </row>
        <row r="130">
          <cell r="B130" t="str">
            <v>IO1</v>
          </cell>
        </row>
        <row r="131">
          <cell r="B131" t="str">
            <v>IO2</v>
          </cell>
        </row>
        <row r="132">
          <cell r="B132" t="str">
            <v>IO2</v>
          </cell>
        </row>
        <row r="133">
          <cell r="B133" t="str">
            <v>IO1</v>
          </cell>
        </row>
        <row r="134">
          <cell r="B134" t="str">
            <v>IO1</v>
          </cell>
        </row>
        <row r="135">
          <cell r="B135" t="str">
            <v>IO1</v>
          </cell>
        </row>
        <row r="136">
          <cell r="B136" t="str">
            <v>IO2</v>
          </cell>
        </row>
        <row r="137">
          <cell r="B137" t="str">
            <v>IO1</v>
          </cell>
        </row>
        <row r="138">
          <cell r="B138" t="str">
            <v>IO2</v>
          </cell>
        </row>
        <row r="139">
          <cell r="B139" t="str">
            <v>IO2</v>
          </cell>
        </row>
        <row r="140">
          <cell r="B140" t="str">
            <v>IO2</v>
          </cell>
        </row>
        <row r="141">
          <cell r="B141" t="str">
            <v>IO1</v>
          </cell>
        </row>
        <row r="142">
          <cell r="B142" t="str">
            <v>IO2</v>
          </cell>
        </row>
        <row r="143">
          <cell r="B143" t="str">
            <v>IO1</v>
          </cell>
        </row>
        <row r="144">
          <cell r="B144" t="str">
            <v>IO2</v>
          </cell>
        </row>
        <row r="146">
          <cell r="B146">
            <v>0</v>
          </cell>
        </row>
        <row r="147">
          <cell r="B147" t="str">
            <v>Wbud</v>
          </cell>
        </row>
        <row r="148">
          <cell r="B148" t="str">
            <v>Wbud</v>
          </cell>
        </row>
        <row r="149">
          <cell r="B149" t="str">
            <v>Wbud</v>
          </cell>
        </row>
        <row r="150">
          <cell r="B150" t="str">
            <v>Wbud</v>
          </cell>
        </row>
        <row r="151">
          <cell r="B151" t="str">
            <v>Wbud</v>
          </cell>
        </row>
        <row r="152">
          <cell r="B152" t="str">
            <v>Wbud</v>
          </cell>
        </row>
        <row r="153">
          <cell r="B153" t="str">
            <v>Wbud</v>
          </cell>
        </row>
        <row r="154">
          <cell r="B154" t="str">
            <v>Wbud</v>
          </cell>
        </row>
        <row r="155">
          <cell r="B155" t="str">
            <v>Wbud</v>
          </cell>
        </row>
        <row r="156">
          <cell r="B156">
            <v>0</v>
          </cell>
        </row>
        <row r="157">
          <cell r="B157" t="str">
            <v>WdI</v>
          </cell>
        </row>
        <row r="158">
          <cell r="B158" t="str">
            <v>WdI</v>
          </cell>
        </row>
        <row r="159">
          <cell r="B159" t="str">
            <v>WdI</v>
          </cell>
        </row>
        <row r="160">
          <cell r="B160" t="str">
            <v>WdI</v>
          </cell>
        </row>
        <row r="161">
          <cell r="B161" t="str">
            <v>WdI</v>
          </cell>
        </row>
        <row r="162">
          <cell r="B162" t="str">
            <v>WdI</v>
          </cell>
        </row>
        <row r="163">
          <cell r="B163" t="str">
            <v>WdI</v>
          </cell>
        </row>
        <row r="164">
          <cell r="B164" t="str">
            <v>WdI</v>
          </cell>
        </row>
        <row r="165">
          <cell r="B165" t="str">
            <v>WdI</v>
          </cell>
        </row>
        <row r="166">
          <cell r="B166" t="str">
            <v>WdI</v>
          </cell>
        </row>
        <row r="168">
          <cell r="B168">
            <v>0</v>
          </cell>
        </row>
        <row r="172">
          <cell r="B172">
            <v>0</v>
          </cell>
        </row>
        <row r="176">
          <cell r="B176">
            <v>0</v>
          </cell>
        </row>
        <row r="180">
          <cell r="B180">
            <v>0</v>
          </cell>
        </row>
        <row r="184">
          <cell r="B184">
            <v>0</v>
          </cell>
        </row>
        <row r="188">
          <cell r="B188">
            <v>0</v>
          </cell>
        </row>
        <row r="192">
          <cell r="B192">
            <v>0</v>
          </cell>
        </row>
        <row r="196">
          <cell r="B196">
            <v>0</v>
          </cell>
        </row>
        <row r="200">
          <cell r="B200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autoPageBreaks="0"/>
  </sheetPr>
  <dimension ref="A1:AU117"/>
  <sheetViews>
    <sheetView tabSelected="1" topLeftCell="C4" zoomScale="68" zoomScaleNormal="68" zoomScaleSheetLayoutView="80" zoomScalePageLayoutView="85" workbookViewId="0">
      <selection activeCell="C26" sqref="C26"/>
    </sheetView>
  </sheetViews>
  <sheetFormatPr defaultColWidth="9.140625" defaultRowHeight="12.75"/>
  <cols>
    <col min="1" max="1" width="3.7109375" hidden="1" customWidth="1"/>
    <col min="2" max="2" width="5.7109375" hidden="1" customWidth="1"/>
    <col min="3" max="3" width="46.85546875" customWidth="1"/>
    <col min="4" max="4" width="9.42578125" style="28" customWidth="1"/>
    <col min="5" max="5" width="5.85546875" style="28" customWidth="1"/>
    <col min="6" max="6" width="4.7109375" style="28" customWidth="1"/>
    <col min="7" max="7" width="4.85546875" style="28" customWidth="1"/>
    <col min="8" max="8" width="5.85546875" style="28" customWidth="1"/>
    <col min="9" max="9" width="4.42578125" style="28" customWidth="1"/>
    <col min="10" max="10" width="6.7109375" style="28" customWidth="1"/>
    <col min="11" max="11" width="9.140625" hidden="1" customWidth="1"/>
    <col min="12" max="12" width="4.7109375" style="38" customWidth="1"/>
    <col min="13" max="13" width="7.42578125" style="38" customWidth="1"/>
    <col min="14" max="14" width="6.7109375" style="38" customWidth="1"/>
    <col min="15" max="15" width="5.5703125" style="38" customWidth="1"/>
    <col min="16" max="16" width="2.7109375" style="38" hidden="1" customWidth="1"/>
    <col min="17" max="17" width="3.7109375" style="38" hidden="1" customWidth="1"/>
    <col min="18" max="18" width="21.85546875" customWidth="1"/>
    <col min="19" max="19" width="20.7109375" customWidth="1"/>
    <col min="20" max="20" width="19.28515625" customWidth="1"/>
    <col min="21" max="21" width="8.85546875" customWidth="1"/>
  </cols>
  <sheetData>
    <row r="1" spans="1:20">
      <c r="C1" s="56"/>
      <c r="D1"/>
      <c r="E1"/>
      <c r="F1"/>
      <c r="G1"/>
      <c r="H1"/>
      <c r="I1"/>
      <c r="J1"/>
      <c r="L1"/>
      <c r="M1"/>
      <c r="N1"/>
      <c r="O1"/>
      <c r="P1"/>
      <c r="Q1"/>
      <c r="R1" s="150"/>
      <c r="T1" s="151"/>
    </row>
    <row r="2" spans="1:20" ht="26.25">
      <c r="A2" s="6"/>
      <c r="B2" s="20"/>
      <c r="C2" s="236" t="s">
        <v>442</v>
      </c>
      <c r="D2" s="25"/>
      <c r="E2" s="25"/>
      <c r="F2" s="25"/>
      <c r="G2" s="25"/>
      <c r="H2" s="25"/>
      <c r="I2" s="25"/>
      <c r="J2" s="25"/>
      <c r="K2" s="23"/>
      <c r="L2" s="36"/>
      <c r="M2" s="36"/>
      <c r="N2" s="36"/>
      <c r="O2" s="36"/>
      <c r="P2" s="37"/>
      <c r="R2" s="36"/>
      <c r="S2" s="36"/>
      <c r="T2" s="36"/>
    </row>
    <row r="3" spans="1:20" ht="39" customHeight="1">
      <c r="A3" s="10"/>
      <c r="B3" s="14"/>
      <c r="C3" s="237" t="s">
        <v>443</v>
      </c>
      <c r="D3" s="262" t="s">
        <v>444</v>
      </c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</row>
    <row r="4" spans="1:20" ht="18">
      <c r="A4" s="10"/>
      <c r="B4" s="14"/>
      <c r="C4" s="138" t="s">
        <v>370</v>
      </c>
      <c r="D4" s="26"/>
      <c r="E4" s="26"/>
      <c r="F4" s="26"/>
      <c r="G4" s="26"/>
      <c r="H4" s="26"/>
      <c r="I4" s="26"/>
      <c r="J4" s="26"/>
      <c r="K4" s="24"/>
      <c r="L4" s="39"/>
      <c r="M4" s="39"/>
      <c r="N4" s="39"/>
      <c r="O4" s="39"/>
      <c r="P4" s="40"/>
      <c r="R4" s="39"/>
      <c r="S4" s="39"/>
      <c r="T4" s="39"/>
    </row>
    <row r="5" spans="1:20" ht="18">
      <c r="A5" s="10"/>
      <c r="B5" s="14"/>
      <c r="C5" s="138" t="s">
        <v>371</v>
      </c>
      <c r="D5" s="26"/>
      <c r="E5" s="26"/>
      <c r="F5" s="26"/>
      <c r="G5" s="26"/>
      <c r="H5" s="26"/>
      <c r="I5" s="26"/>
      <c r="J5" s="26"/>
      <c r="K5" s="24"/>
      <c r="L5" s="39"/>
      <c r="M5" s="39"/>
      <c r="N5" s="39"/>
      <c r="O5" s="39"/>
      <c r="P5" s="40"/>
      <c r="R5" s="39"/>
      <c r="S5" s="39"/>
      <c r="T5" s="39"/>
    </row>
    <row r="6" spans="1:20" ht="18">
      <c r="A6" s="10"/>
      <c r="B6" s="14"/>
      <c r="C6" s="138" t="s">
        <v>118</v>
      </c>
      <c r="D6" s="26"/>
      <c r="E6" s="26"/>
      <c r="F6" s="26"/>
      <c r="G6" s="26"/>
      <c r="H6" s="26"/>
      <c r="I6" s="26"/>
      <c r="J6" s="26"/>
      <c r="K6" s="24"/>
      <c r="L6" s="39"/>
      <c r="M6" s="39"/>
      <c r="N6" s="39"/>
      <c r="O6" s="39"/>
      <c r="P6" s="40"/>
      <c r="R6" s="39"/>
      <c r="S6" s="39"/>
      <c r="T6" s="39"/>
    </row>
    <row r="7" spans="1:20">
      <c r="A7" s="5"/>
      <c r="B7" s="13"/>
      <c r="C7" s="21" t="s">
        <v>143</v>
      </c>
      <c r="D7" s="34" t="str">
        <f ca="1">MID(CELL("nazwa_pliku"),1+SEARCH("[",CELL("nazwa_pliku")),SEARCH("]",CELL("nazwa_pliku"))-SEARCH("[",CELL("nazwa_pliku"))-5)</f>
        <v>AiR_1st_stac_praktyczny.</v>
      </c>
      <c r="E7" s="29"/>
      <c r="F7" s="29"/>
      <c r="G7" s="29"/>
      <c r="H7" s="29"/>
      <c r="I7" s="29"/>
      <c r="J7" s="29"/>
      <c r="K7" s="5" t="str">
        <f ca="1">MID(CELL("nazwa_pliku"),1+SEARCH("[",CELL("nazwa_pliku")),SEARCH("]",CELL("nazwa_pliku"))-SEARCH("[",CELL("nazwa_pliku"))-1)</f>
        <v>AiR_1st_stac_praktyczny.xlsx</v>
      </c>
      <c r="L7" s="41"/>
      <c r="M7" s="41"/>
      <c r="N7" s="41"/>
      <c r="O7" s="41"/>
      <c r="P7" s="42"/>
      <c r="R7" s="41"/>
      <c r="S7" s="41"/>
      <c r="T7" s="41"/>
    </row>
    <row r="8" spans="1:20">
      <c r="A8" s="6"/>
      <c r="B8" s="20"/>
    </row>
    <row r="9" spans="1:20">
      <c r="A9" s="6"/>
      <c r="B9" s="20"/>
      <c r="C9" s="71" t="s">
        <v>119</v>
      </c>
      <c r="D9" s="57"/>
      <c r="E9" s="58"/>
      <c r="F9" s="58"/>
      <c r="G9" s="58"/>
      <c r="H9" s="58"/>
      <c r="I9" s="58"/>
      <c r="J9" s="58"/>
      <c r="K9" s="1"/>
      <c r="L9" s="43"/>
      <c r="M9" s="43"/>
      <c r="N9" s="43"/>
      <c r="O9" s="43"/>
      <c r="P9" s="36"/>
      <c r="R9" s="265" t="s">
        <v>445</v>
      </c>
      <c r="S9" s="265"/>
      <c r="T9" s="265"/>
    </row>
    <row r="10" spans="1:20" ht="22.5">
      <c r="A10" s="16" t="s">
        <v>14</v>
      </c>
      <c r="B10" s="15" t="s">
        <v>57</v>
      </c>
      <c r="C10" s="50" t="s">
        <v>120</v>
      </c>
      <c r="D10" s="59" t="s">
        <v>44</v>
      </c>
      <c r="E10" s="59" t="s">
        <v>24</v>
      </c>
      <c r="F10" s="59" t="s">
        <v>25</v>
      </c>
      <c r="G10" s="59" t="s">
        <v>26</v>
      </c>
      <c r="H10" s="59" t="s">
        <v>27</v>
      </c>
      <c r="I10" s="59" t="s">
        <v>45</v>
      </c>
      <c r="J10" s="59" t="s">
        <v>28</v>
      </c>
      <c r="K10" s="69" t="s">
        <v>39</v>
      </c>
      <c r="L10" s="70" t="s">
        <v>47</v>
      </c>
      <c r="M10" s="122" t="s">
        <v>130</v>
      </c>
      <c r="N10" s="122" t="s">
        <v>131</v>
      </c>
      <c r="O10" s="122" t="s">
        <v>132</v>
      </c>
      <c r="P10" s="60" t="s">
        <v>43</v>
      </c>
      <c r="Q10" s="52" t="s">
        <v>16</v>
      </c>
      <c r="R10" s="67" t="s">
        <v>18</v>
      </c>
      <c r="S10" s="68" t="s">
        <v>21</v>
      </c>
      <c r="T10" s="50" t="s">
        <v>19</v>
      </c>
    </row>
    <row r="11" spans="1:20" ht="31.5" customHeight="1">
      <c r="A11" s="152" t="str">
        <f>IF(ISBLANK(B11),"",IF(ISNA(MATCH(B11,#REF!,0)),"?","+"))</f>
        <v>+</v>
      </c>
      <c r="B11" s="153" t="s">
        <v>53</v>
      </c>
      <c r="C11" s="155" t="s">
        <v>29</v>
      </c>
      <c r="D11" s="199" t="s">
        <v>30</v>
      </c>
      <c r="E11" s="199">
        <v>60</v>
      </c>
      <c r="F11" s="199">
        <v>30</v>
      </c>
      <c r="G11" s="199"/>
      <c r="H11" s="199"/>
      <c r="I11" s="199"/>
      <c r="J11" s="199">
        <v>6</v>
      </c>
      <c r="K11" s="200" t="e">
        <f>IF(AND(NOT(ISBLANK(#REF!)),OR(ISNA(MATCH(#REF!,#REF!,0)),#REF!="Podst")),"Podst?",IF(AND(NOT(ISBLANK(#REF!)),OR(ISNA(MATCH(#REF!,#REF!,0)),#REF!="Kier")),"Kier?",IF(AND(NOT(ISBLANK(#REF!)),OR(ISNA(MATCH(#REF!,#REF!,0)),#REF!="Inne")),"Inne?",SUM(E11:I11))))</f>
        <v>#REF!</v>
      </c>
      <c r="L11" s="197"/>
      <c r="M11" s="197" t="s">
        <v>130</v>
      </c>
      <c r="N11" s="197"/>
      <c r="O11" s="197" t="s">
        <v>132</v>
      </c>
      <c r="P11" s="201" t="str">
        <f>IF(AND(ISNA(MATCH($B11,#REF!,0)),ISNA(MATCH($B11,#REF!,0))),"","*")</f>
        <v>*</v>
      </c>
      <c r="Q11" s="202">
        <v>1</v>
      </c>
      <c r="R11" s="197" t="s">
        <v>235</v>
      </c>
      <c r="S11" s="197" t="s">
        <v>233</v>
      </c>
      <c r="T11" s="197" t="s">
        <v>234</v>
      </c>
    </row>
    <row r="12" spans="1:20" ht="30.75" customHeight="1">
      <c r="A12" s="152" t="str">
        <f>IF(ISBLANK(B12),"",IF(ISNA(MATCH(B12,#REF!,0)),"?","+"))</f>
        <v>+</v>
      </c>
      <c r="B12" s="153" t="s">
        <v>23</v>
      </c>
      <c r="C12" s="203" t="s">
        <v>144</v>
      </c>
      <c r="D12" s="204" t="s">
        <v>30</v>
      </c>
      <c r="E12" s="204">
        <v>30</v>
      </c>
      <c r="F12" s="204"/>
      <c r="G12" s="204">
        <v>30</v>
      </c>
      <c r="H12" s="204"/>
      <c r="I12" s="204"/>
      <c r="J12" s="204">
        <v>5</v>
      </c>
      <c r="K12" s="198" t="e">
        <f>IF(AND(NOT(ISBLANK(#REF!)),OR(ISNA(MATCH(#REF!,#REF!,0)),#REF!="Podst")),"Podst?",IF(AND(NOT(ISBLANK(#REF!)),OR(ISNA(MATCH(#REF!,#REF!,0)),#REF!="Kier")),"Kier?",IF(AND(NOT(ISBLANK(#REF!)),OR(ISNA(MATCH(#REF!,#REF!,0)),#REF!="Inne")),"Inne?",SUM(E12:I12))))</f>
        <v>#REF!</v>
      </c>
      <c r="L12" s="198"/>
      <c r="M12" s="198"/>
      <c r="N12" s="198" t="s">
        <v>131</v>
      </c>
      <c r="O12" s="198"/>
      <c r="P12" s="204" t="str">
        <f>IF(AND(ISNA(MATCH($B29,#REF!,0)),ISNA(MATCH($B29,#REF!,0))),"","*")</f>
        <v>*</v>
      </c>
      <c r="Q12" s="198"/>
      <c r="R12" s="198" t="s">
        <v>248</v>
      </c>
      <c r="S12" s="198" t="s">
        <v>233</v>
      </c>
      <c r="T12" s="198" t="s">
        <v>249</v>
      </c>
    </row>
    <row r="13" spans="1:20" ht="18" customHeight="1">
      <c r="A13" s="152" t="str">
        <f>IF(ISBLANK(B13),"",IF(ISNA(MATCH(B13,#REF!,0)),"?","+"))</f>
        <v>+</v>
      </c>
      <c r="B13" s="153" t="s">
        <v>52</v>
      </c>
      <c r="C13" s="205" t="s">
        <v>92</v>
      </c>
      <c r="D13" s="199" t="s">
        <v>30</v>
      </c>
      <c r="E13" s="199">
        <v>30</v>
      </c>
      <c r="F13" s="199">
        <v>30</v>
      </c>
      <c r="G13" s="199"/>
      <c r="H13" s="199"/>
      <c r="I13" s="199"/>
      <c r="J13" s="199">
        <v>5</v>
      </c>
      <c r="K13" s="200" t="e">
        <f>IF(AND(NOT(ISBLANK(#REF!)),OR(ISNA(MATCH(#REF!,#REF!,0)),#REF!="Podst")),"Podst?",IF(AND(NOT(ISBLANK(#REF!)),OR(ISNA(MATCH(#REF!,#REF!,0)),#REF!="Kier")),"Kier?",IF(AND(NOT(ISBLANK(#REF!)),OR(ISNA(MATCH(#REF!,#REF!,0)),#REF!="Inne")),"Inne?",SUM(E13:I13))))</f>
        <v>#REF!</v>
      </c>
      <c r="L13" s="197"/>
      <c r="M13" s="197" t="s">
        <v>130</v>
      </c>
      <c r="N13" s="197"/>
      <c r="O13" s="197" t="s">
        <v>132</v>
      </c>
      <c r="P13" s="201" t="str">
        <f>IF(AND(ISNA(MATCH($B13,#REF!,0)),ISNA(MATCH($B13,#REF!,0))),"","*")</f>
        <v>*</v>
      </c>
      <c r="Q13" s="202">
        <f>Q29</f>
        <v>1</v>
      </c>
      <c r="R13" s="197" t="s">
        <v>235</v>
      </c>
      <c r="S13" s="197" t="s">
        <v>233</v>
      </c>
      <c r="T13" s="197" t="s">
        <v>238</v>
      </c>
    </row>
    <row r="14" spans="1:20" ht="30" customHeight="1">
      <c r="A14" s="152" t="str">
        <f>IF(ISBLANK(B14),"",IF(ISNA(MATCH(B14,#REF!,0)),"?","+"))</f>
        <v>+</v>
      </c>
      <c r="B14" s="153" t="s">
        <v>54</v>
      </c>
      <c r="C14" s="203" t="s">
        <v>148</v>
      </c>
      <c r="D14" s="204"/>
      <c r="E14" s="204">
        <v>30</v>
      </c>
      <c r="F14" s="204">
        <v>15</v>
      </c>
      <c r="G14" s="204"/>
      <c r="H14" s="204"/>
      <c r="I14" s="204"/>
      <c r="J14" s="204">
        <v>4</v>
      </c>
      <c r="K14" s="198" t="e">
        <f>IF(AND(NOT(ISBLANK(#REF!)),OR(ISNA(MATCH(#REF!,#REF!,0)),#REF!="Podst")),"Podst?",IF(AND(NOT(ISBLANK(#REF!)),OR(ISNA(MATCH(#REF!,#REF!,0)),#REF!="Kier")),"Kier?",IF(AND(NOT(ISBLANK(#REF!)),OR(ISNA(MATCH(#REF!,#REF!,0)),#REF!="Inne")),"Inne?",SUM(E14:I14))))</f>
        <v>#REF!</v>
      </c>
      <c r="L14" s="198"/>
      <c r="M14" s="198" t="s">
        <v>130</v>
      </c>
      <c r="N14" s="198"/>
      <c r="O14" s="198" t="s">
        <v>132</v>
      </c>
      <c r="P14" s="204" t="str">
        <f>IF(AND(ISNA(MATCH($B28,[3]Pod!$B$7:$B$191,0)),ISNA(MATCH($B28,[3]Kier!$B$7:$B$284,0))),"","*")</f>
        <v/>
      </c>
      <c r="Q14" s="198" t="e">
        <f>Q27</f>
        <v>#REF!</v>
      </c>
      <c r="R14" s="198" t="s">
        <v>235</v>
      </c>
      <c r="S14" s="198" t="s">
        <v>250</v>
      </c>
      <c r="T14" s="198" t="s">
        <v>251</v>
      </c>
    </row>
    <row r="15" spans="1:20" ht="39" customHeight="1">
      <c r="A15" s="152" t="str">
        <f>IF(ISBLANK(B15),"",IF(ISNA(MATCH(B15,#REF!,0)),"?","+"))</f>
        <v>+</v>
      </c>
      <c r="B15" s="153" t="s">
        <v>55</v>
      </c>
      <c r="C15" s="206" t="s">
        <v>181</v>
      </c>
      <c r="D15" s="199"/>
      <c r="E15" s="199">
        <v>15</v>
      </c>
      <c r="F15" s="199"/>
      <c r="G15" s="199"/>
      <c r="H15" s="199">
        <v>15</v>
      </c>
      <c r="I15" s="199"/>
      <c r="J15" s="199">
        <v>3</v>
      </c>
      <c r="K15" s="200" t="e">
        <f>IF(AND(NOT(ISBLANK(#REF!)),OR(ISNA(MATCH(#REF!,#REF!,0)),#REF!="Podst")),"Podst?",IF(AND(NOT(ISBLANK(#REF!)),OR(ISNA(MATCH(#REF!,#REF!,0)),#REF!="Kier")),"Kier?",IF(AND(NOT(ISBLANK(#REF!)),OR(ISNA(MATCH(#REF!,#REF!,0)),#REF!="Inne")),"Inne?",SUM(E15:I15))))</f>
        <v>#REF!</v>
      </c>
      <c r="L15" s="197" t="s">
        <v>48</v>
      </c>
      <c r="M15" s="197"/>
      <c r="N15" s="197" t="s">
        <v>131</v>
      </c>
      <c r="O15" s="197"/>
      <c r="P15" s="201" t="str">
        <f>IF(AND(ISNA(MATCH($B15,#REF!,0)),ISNA(MATCH($B15,#REF!,0))),"","*")</f>
        <v>*</v>
      </c>
      <c r="Q15" s="202" t="e">
        <f>Q28</f>
        <v>#REF!</v>
      </c>
      <c r="R15" s="197" t="s">
        <v>252</v>
      </c>
      <c r="S15" s="197" t="s">
        <v>253</v>
      </c>
      <c r="T15" s="197" t="s">
        <v>254</v>
      </c>
    </row>
    <row r="16" spans="1:20" ht="30.75" customHeight="1">
      <c r="A16" s="152" t="str">
        <f>IF(ISBLANK(B16),"",IF(ISNA(MATCH(B16,#REF!,0)),"?","+"))</f>
        <v>+</v>
      </c>
      <c r="B16" s="153" t="s">
        <v>70</v>
      </c>
      <c r="C16" s="203" t="s">
        <v>145</v>
      </c>
      <c r="D16" s="204"/>
      <c r="E16" s="204"/>
      <c r="F16" s="204"/>
      <c r="G16" s="204">
        <v>30</v>
      </c>
      <c r="H16" s="204"/>
      <c r="I16" s="204"/>
      <c r="J16" s="204">
        <v>3</v>
      </c>
      <c r="K16" s="198" t="e">
        <f>IF(AND(NOT(ISBLANK(#REF!)),OR(ISNA(MATCH(#REF!,#REF!,0)),#REF!="Podst")),"Podst?",IF(AND(NOT(ISBLANK(#REF!)),OR(ISNA(MATCH(#REF!,#REF!,0)),#REF!="Kier")),"Kier?",IF(AND(NOT(ISBLANK(#REF!)),OR(ISNA(MATCH(#REF!,#REF!,0)),#REF!="Inne")),"Inne?",SUM(E16:I16))))</f>
        <v>#REF!</v>
      </c>
      <c r="L16" s="198"/>
      <c r="M16" s="198"/>
      <c r="N16" s="198" t="s">
        <v>131</v>
      </c>
      <c r="O16" s="198" t="s">
        <v>132</v>
      </c>
      <c r="P16" s="204" t="str">
        <f>IF(AND(ISNA(MATCH($B16,#REF!,0)),ISNA(MATCH($B16,#REF!,0))),"","*")</f>
        <v>*</v>
      </c>
      <c r="Q16" s="198" t="e">
        <f t="shared" ref="Q16" si="0">Q15</f>
        <v>#REF!</v>
      </c>
      <c r="R16" s="198" t="s">
        <v>239</v>
      </c>
      <c r="S16" s="198" t="s">
        <v>240</v>
      </c>
      <c r="T16" s="198" t="s">
        <v>241</v>
      </c>
    </row>
    <row r="17" spans="1:20" ht="18" customHeight="1">
      <c r="A17" s="152" t="str">
        <f>IF(ISBLANK(B17),"",IF(ISNA(MATCH(B17,#REF!,0)),"?","+"))</f>
        <v>+</v>
      </c>
      <c r="B17" s="153" t="s">
        <v>56</v>
      </c>
      <c r="C17" s="155" t="s">
        <v>93</v>
      </c>
      <c r="D17" s="199"/>
      <c r="E17" s="199">
        <v>15</v>
      </c>
      <c r="F17" s="199"/>
      <c r="G17" s="199"/>
      <c r="H17" s="199"/>
      <c r="I17" s="199"/>
      <c r="J17" s="199">
        <v>2</v>
      </c>
      <c r="K17" s="200" t="e">
        <f>IF(AND(NOT(ISBLANK(#REF!)),OR(ISNA(MATCH(#REF!,#REF!,0)),#REF!="Podst")),"Podst?",IF(AND(NOT(ISBLANK(#REF!)),OR(ISNA(MATCH(#REF!,#REF!,0)),#REF!="Kier")),"Kier?",IF(AND(NOT(ISBLANK(#REF!)),OR(ISNA(MATCH(#REF!,#REF!,0)),#REF!="Inne")),"Inne?",SUM(E17:I17))))</f>
        <v>#REF!</v>
      </c>
      <c r="L17" s="197"/>
      <c r="M17" s="197"/>
      <c r="N17" s="197" t="s">
        <v>131</v>
      </c>
      <c r="O17" s="197"/>
      <c r="P17" s="201" t="str">
        <f>IF(AND(ISNA(MATCH($B17,#REF!,0)),ISNA(MATCH($B17,#REF!,0))),"","*")</f>
        <v>*</v>
      </c>
      <c r="Q17" s="202" t="e">
        <f>Q20</f>
        <v>#REF!</v>
      </c>
      <c r="R17" s="197" t="s">
        <v>242</v>
      </c>
      <c r="S17" s="197" t="s">
        <v>255</v>
      </c>
      <c r="T17" s="197" t="s">
        <v>243</v>
      </c>
    </row>
    <row r="18" spans="1:20" ht="39" customHeight="1">
      <c r="A18" s="152" t="str">
        <f>IF(ISBLANK(B18),"",IF(ISNA(MATCH(B18,#REF!,0)),"?","+"))</f>
        <v>+</v>
      </c>
      <c r="B18" s="153" t="s">
        <v>51</v>
      </c>
      <c r="C18" s="203" t="s">
        <v>146</v>
      </c>
      <c r="D18" s="204"/>
      <c r="E18" s="204">
        <v>15</v>
      </c>
      <c r="F18" s="204"/>
      <c r="G18" s="204"/>
      <c r="H18" s="204"/>
      <c r="I18" s="204"/>
      <c r="J18" s="204">
        <v>1</v>
      </c>
      <c r="K18" s="198" t="e">
        <f>IF(AND(NOT(ISBLANK(#REF!)),OR(ISNA(MATCH(#REF!,#REF!,0)),#REF!="Podst")),"Podst?",IF(AND(NOT(ISBLANK(#REF!)),OR(ISNA(MATCH(#REF!,#REF!,0)),#REF!="Kier")),"Kier?",IF(AND(NOT(ISBLANK(#REF!)),OR(ISNA(MATCH(#REF!,#REF!,0)),#REF!="Inne")),"Inne?",SUM(E18:I18))))</f>
        <v>#REF!</v>
      </c>
      <c r="L18" s="198"/>
      <c r="M18" s="198" t="s">
        <v>130</v>
      </c>
      <c r="N18" s="198"/>
      <c r="O18" s="198" t="s">
        <v>132</v>
      </c>
      <c r="P18" s="204" t="str">
        <f>IF(AND(ISNA(MATCH($B18,#REF!,0)),ISNA(MATCH($B18,#REF!,0))),"","*")</f>
        <v>*</v>
      </c>
      <c r="Q18" s="198" t="e">
        <f>Q17</f>
        <v>#REF!</v>
      </c>
      <c r="R18" s="198" t="s">
        <v>242</v>
      </c>
      <c r="S18" s="198" t="s">
        <v>256</v>
      </c>
      <c r="T18" s="198" t="s">
        <v>257</v>
      </c>
    </row>
    <row r="19" spans="1:20" ht="34.9" customHeight="1">
      <c r="A19" s="152" t="str">
        <f>IF(ISBLANK(B19),"",IF(ISNA(MATCH(B19,#REF!,0)),"?","+"))</f>
        <v>+</v>
      </c>
      <c r="B19" s="153" t="s">
        <v>86</v>
      </c>
      <c r="C19" s="155" t="s">
        <v>49</v>
      </c>
      <c r="D19" s="199"/>
      <c r="E19" s="199"/>
      <c r="F19" s="199">
        <v>30</v>
      </c>
      <c r="G19" s="199"/>
      <c r="H19" s="199"/>
      <c r="I19" s="199"/>
      <c r="J19" s="199">
        <v>1</v>
      </c>
      <c r="K19" s="200" t="e">
        <f>IF(AND(NOT(ISBLANK(#REF!)),OR(ISNA(MATCH(#REF!,#REF!,0)),#REF!="Podst")),"Podst?",IF(AND(NOT(ISBLANK(#REF!)),OR(ISNA(MATCH(#REF!,#REF!,0)),#REF!="Kier")),"Kier?",IF(AND(NOT(ISBLANK(#REF!)),OR(ISNA(MATCH(#REF!,#REF!,0)),#REF!="Inne")),"Inne?",SUM(E19:I19))))</f>
        <v>#REF!</v>
      </c>
      <c r="L19" s="197" t="s">
        <v>48</v>
      </c>
      <c r="M19" s="197" t="s">
        <v>130</v>
      </c>
      <c r="N19" s="197"/>
      <c r="O19" s="197"/>
      <c r="P19" s="201" t="str">
        <f>IF(AND(ISNA(MATCH($B19,#REF!,0)),ISNA(MATCH($B19,#REF!,0))),"","*")</f>
        <v>*</v>
      </c>
      <c r="Q19" s="202" t="e">
        <f>Q16</f>
        <v>#REF!</v>
      </c>
      <c r="R19" s="197"/>
      <c r="S19" s="197" t="s">
        <v>244</v>
      </c>
      <c r="T19" s="197" t="s">
        <v>245</v>
      </c>
    </row>
    <row r="20" spans="1:20" ht="18" customHeight="1">
      <c r="A20" s="152" t="str">
        <f>IF(ISBLANK(B20),"",IF(ISNA(MATCH(B20,#REF!,0)),"?","+"))</f>
        <v>+</v>
      </c>
      <c r="B20" s="153" t="s">
        <v>7</v>
      </c>
      <c r="C20" s="203" t="s">
        <v>6</v>
      </c>
      <c r="D20" s="204"/>
      <c r="E20" s="204"/>
      <c r="F20" s="204">
        <v>30</v>
      </c>
      <c r="G20" s="204"/>
      <c r="H20" s="204"/>
      <c r="I20" s="204"/>
      <c r="J20" s="204">
        <v>0</v>
      </c>
      <c r="K20" s="198" t="e">
        <f>IF(AND(NOT(ISBLANK(#REF!)),OR(ISNA(MATCH(#REF!,#REF!,0)),#REF!="Podst")),"Podst?",IF(AND(NOT(ISBLANK(#REF!)),OR(ISNA(MATCH(#REF!,#REF!,0)),#REF!="Kier")),"Kier?",IF(AND(NOT(ISBLANK(#REF!)),OR(ISNA(MATCH(#REF!,#REF!,0)),#REF!="Inne")),"Inne?",SUM(E20:I20))))</f>
        <v>#REF!</v>
      </c>
      <c r="L20" s="198" t="s">
        <v>48</v>
      </c>
      <c r="M20" s="198"/>
      <c r="N20" s="198"/>
      <c r="O20" s="198"/>
      <c r="P20" s="204" t="str">
        <f>IF(AND(ISNA(MATCH($B20,#REF!,0)),ISNA(MATCH($B20,#REF!,0))),"","*")</f>
        <v>*</v>
      </c>
      <c r="Q20" s="198" t="e">
        <f>Q19</f>
        <v>#REF!</v>
      </c>
      <c r="R20" s="198"/>
      <c r="S20" s="198"/>
      <c r="T20" s="198" t="s">
        <v>246</v>
      </c>
    </row>
    <row r="21" spans="1:20" ht="15" customHeight="1">
      <c r="A21" s="2"/>
      <c r="B21" s="2"/>
      <c r="C21" s="61"/>
      <c r="D21" s="62"/>
      <c r="E21" s="30">
        <f t="shared" ref="E21:K21" si="1">SUM(E11:E20)</f>
        <v>195</v>
      </c>
      <c r="F21" s="30">
        <f t="shared" si="1"/>
        <v>135</v>
      </c>
      <c r="G21" s="30">
        <f t="shared" si="1"/>
        <v>60</v>
      </c>
      <c r="H21" s="30">
        <f t="shared" si="1"/>
        <v>15</v>
      </c>
      <c r="I21" s="63">
        <f t="shared" si="1"/>
        <v>0</v>
      </c>
      <c r="J21" s="64">
        <f t="shared" si="1"/>
        <v>30</v>
      </c>
      <c r="K21" s="4" t="e">
        <f t="shared" si="1"/>
        <v>#REF!</v>
      </c>
      <c r="L21" s="44"/>
      <c r="M21" s="44"/>
      <c r="N21" s="44"/>
      <c r="O21" s="44"/>
      <c r="P21" s="44"/>
      <c r="R21" s="18"/>
      <c r="S21" s="12"/>
      <c r="T21" s="12"/>
    </row>
    <row r="22" spans="1:20" ht="24">
      <c r="A22" s="1"/>
      <c r="B22" s="1"/>
      <c r="C22" s="35"/>
      <c r="D22" s="65" t="s">
        <v>38</v>
      </c>
      <c r="E22" s="66">
        <f>SUM(E21:I21)</f>
        <v>405</v>
      </c>
      <c r="F22" s="27"/>
      <c r="G22" s="27"/>
      <c r="H22" s="27"/>
      <c r="I22" s="27"/>
      <c r="J22" s="27"/>
      <c r="K22" s="1"/>
      <c r="L22" s="43"/>
      <c r="M22" s="43"/>
      <c r="N22" s="43"/>
      <c r="O22" s="43"/>
      <c r="P22" s="43"/>
    </row>
    <row r="23" spans="1:20">
      <c r="A23" s="1"/>
      <c r="C23" s="72" t="s">
        <v>31</v>
      </c>
      <c r="D23" s="27"/>
      <c r="E23" s="27"/>
      <c r="F23" s="27"/>
      <c r="G23" s="27"/>
      <c r="H23" s="27"/>
      <c r="I23" s="27"/>
      <c r="J23" s="27"/>
      <c r="K23" s="1"/>
      <c r="L23" s="43"/>
      <c r="M23" s="43"/>
      <c r="N23" s="43"/>
      <c r="O23" s="43"/>
      <c r="P23" s="43"/>
      <c r="R23" s="265" t="s">
        <v>445</v>
      </c>
      <c r="S23" s="265"/>
      <c r="T23" s="265"/>
    </row>
    <row r="24" spans="1:20" ht="22.5" customHeight="1">
      <c r="A24" s="16" t="s">
        <v>14</v>
      </c>
      <c r="B24" s="15" t="s">
        <v>57</v>
      </c>
      <c r="C24" s="60" t="s">
        <v>120</v>
      </c>
      <c r="D24" s="59" t="s">
        <v>44</v>
      </c>
      <c r="E24" s="59" t="s">
        <v>24</v>
      </c>
      <c r="F24" s="59" t="s">
        <v>25</v>
      </c>
      <c r="G24" s="59" t="s">
        <v>26</v>
      </c>
      <c r="H24" s="59" t="s">
        <v>27</v>
      </c>
      <c r="I24" s="59" t="s">
        <v>45</v>
      </c>
      <c r="J24" s="59" t="s">
        <v>28</v>
      </c>
      <c r="K24" s="84" t="s">
        <v>39</v>
      </c>
      <c r="L24" s="148" t="s">
        <v>47</v>
      </c>
      <c r="M24" s="149" t="s">
        <v>130</v>
      </c>
      <c r="N24" s="149" t="s">
        <v>131</v>
      </c>
      <c r="O24" s="149" t="s">
        <v>132</v>
      </c>
      <c r="P24" s="60" t="s">
        <v>43</v>
      </c>
      <c r="Q24" s="53"/>
      <c r="R24" s="74" t="s">
        <v>18</v>
      </c>
      <c r="S24" s="74" t="s">
        <v>21</v>
      </c>
      <c r="T24" s="60" t="s">
        <v>19</v>
      </c>
    </row>
    <row r="25" spans="1:20" ht="31.5" customHeight="1">
      <c r="A25" s="152" t="str">
        <f>IF(ISBLANK(B25),"",IF(ISNA(MATCH(B25,#REF!,0)),"?","+"))</f>
        <v>+</v>
      </c>
      <c r="B25" s="153" t="s">
        <v>67</v>
      </c>
      <c r="C25" s="205" t="s">
        <v>479</v>
      </c>
      <c r="D25" s="199" t="s">
        <v>30</v>
      </c>
      <c r="E25" s="199">
        <v>30</v>
      </c>
      <c r="F25" s="199">
        <v>30</v>
      </c>
      <c r="G25" s="199">
        <v>30</v>
      </c>
      <c r="H25" s="199"/>
      <c r="I25" s="199"/>
      <c r="J25" s="199">
        <v>7</v>
      </c>
      <c r="K25" s="200" t="e">
        <f>IF(AND(NOT(ISBLANK(#REF!)),OR(ISNA(MATCH(#REF!,#REF!,0)),#REF!="Podst")),"Podst?",IF(AND(NOT(ISBLANK(#REF!)),OR(ISNA(MATCH(#REF!,#REF!,0)),#REF!="Kier")),"Kier?",IF(AND(NOT(ISBLANK(#REF!)),OR(ISNA(MATCH(#REF!,#REF!,0)),#REF!="Inne")),"Inne?",SUM(E25:I25))))</f>
        <v>#REF!</v>
      </c>
      <c r="L25" s="197"/>
      <c r="M25" s="197"/>
      <c r="N25" s="197" t="s">
        <v>131</v>
      </c>
      <c r="O25" s="197" t="s">
        <v>132</v>
      </c>
      <c r="P25" s="201" t="str">
        <f>IF(AND(ISNA(MATCH($B25,#REF!,0)),ISNA(MATCH($B25,#REF!,0))),"","*")</f>
        <v>*</v>
      </c>
      <c r="Q25" s="202">
        <v>2</v>
      </c>
      <c r="R25" s="197" t="s">
        <v>247</v>
      </c>
      <c r="S25" s="197" t="s">
        <v>259</v>
      </c>
      <c r="T25" s="197" t="s">
        <v>258</v>
      </c>
    </row>
    <row r="26" spans="1:20" ht="18" customHeight="1">
      <c r="A26" s="152" t="str">
        <f>IF(ISBLANK(B26),"",IF(ISNA(MATCH(B26,#REF!,0)),"?","+"))</f>
        <v>+</v>
      </c>
      <c r="B26" s="153" t="s">
        <v>68</v>
      </c>
      <c r="C26" s="203" t="s">
        <v>147</v>
      </c>
      <c r="D26" s="204" t="s">
        <v>30</v>
      </c>
      <c r="E26" s="204">
        <v>30</v>
      </c>
      <c r="F26" s="204"/>
      <c r="G26" s="204">
        <v>30</v>
      </c>
      <c r="H26" s="204"/>
      <c r="I26" s="204"/>
      <c r="J26" s="204">
        <v>5</v>
      </c>
      <c r="K26" s="198" t="e">
        <f>IF(AND(NOT(ISBLANK(#REF!)),OR(ISNA(MATCH(#REF!,#REF!,0)),#REF!="Podst")),"Podst?",IF(AND(NOT(ISBLANK(#REF!)),OR(ISNA(MATCH(#REF!,#REF!,0)),#REF!="Kier")),"Kier?",IF(AND(NOT(ISBLANK(#REF!)),OR(ISNA(MATCH(#REF!,#REF!,0)),#REF!="Inne")),"Inne?",SUM(E26:I26))))</f>
        <v>#REF!</v>
      </c>
      <c r="L26" s="198"/>
      <c r="M26" s="198"/>
      <c r="N26" s="198" t="s">
        <v>131</v>
      </c>
      <c r="O26" s="198" t="s">
        <v>132</v>
      </c>
      <c r="P26" s="204" t="str">
        <f>IF(AND(ISNA(MATCH($B26,#REF!,0)),ISNA(MATCH($B26,#REF!,0))),"","*")</f>
        <v>*</v>
      </c>
      <c r="Q26" s="198" t="e">
        <f>#REF!</f>
        <v>#REF!</v>
      </c>
      <c r="R26" s="198" t="s">
        <v>260</v>
      </c>
      <c r="S26" s="198" t="s">
        <v>261</v>
      </c>
      <c r="T26" s="198" t="s">
        <v>237</v>
      </c>
    </row>
    <row r="27" spans="1:20" ht="28.5" customHeight="1">
      <c r="A27" s="152" t="str">
        <f>IF(ISBLANK(B27),"",IF(ISNA(MATCH(B27,#REF!,0)),"?","+"))</f>
        <v>+</v>
      </c>
      <c r="B27" s="153" t="s">
        <v>69</v>
      </c>
      <c r="C27" s="205" t="s">
        <v>142</v>
      </c>
      <c r="D27" s="199"/>
      <c r="E27" s="199">
        <v>30</v>
      </c>
      <c r="F27" s="199">
        <v>30</v>
      </c>
      <c r="G27" s="199"/>
      <c r="H27" s="199"/>
      <c r="I27" s="199"/>
      <c r="J27" s="199">
        <v>5</v>
      </c>
      <c r="K27" s="200" t="e">
        <f>IF(AND(NOT(ISBLANK(#REF!)),OR(ISNA(MATCH(#REF!,#REF!,0)),#REF!="Podst")),"Podst?",IF(AND(NOT(ISBLANK(#REF!)),OR(ISNA(MATCH(#REF!,#REF!,0)),#REF!="Kier")),"Kier?",IF(AND(NOT(ISBLANK(#REF!)),OR(ISNA(MATCH(#REF!,#REF!,0)),#REF!="Inne")),"Inne?",SUM(E27:I27))))</f>
        <v>#REF!</v>
      </c>
      <c r="L27" s="197"/>
      <c r="M27" s="197" t="s">
        <v>130</v>
      </c>
      <c r="N27" s="197"/>
      <c r="O27" s="197" t="s">
        <v>132</v>
      </c>
      <c r="P27" s="201" t="str">
        <f>IF(AND(ISNA(MATCH($B27,#REF!,0)),ISNA(MATCH($B27,#REF!,0))),"","*")</f>
        <v>*</v>
      </c>
      <c r="Q27" s="202" t="e">
        <f t="shared" ref="Q27:Q28" si="2">Q26</f>
        <v>#REF!</v>
      </c>
      <c r="R27" s="197" t="s">
        <v>262</v>
      </c>
      <c r="S27" s="197" t="s">
        <v>263</v>
      </c>
      <c r="T27" s="197" t="s">
        <v>237</v>
      </c>
    </row>
    <row r="28" spans="1:20" ht="23.25" customHeight="1">
      <c r="A28" s="152" t="str">
        <f>IF(ISBLANK(B28),"",IF(ISNA(MATCH(B28,[3]Nies!$A$7:$A$125,0)),"?","+"))</f>
        <v>+</v>
      </c>
      <c r="B28" s="153" t="s">
        <v>66</v>
      </c>
      <c r="C28" s="203" t="s">
        <v>95</v>
      </c>
      <c r="D28" s="204"/>
      <c r="E28" s="204">
        <v>15</v>
      </c>
      <c r="F28" s="204"/>
      <c r="G28" s="204">
        <v>30</v>
      </c>
      <c r="H28" s="204"/>
      <c r="I28" s="204"/>
      <c r="J28" s="204">
        <v>4</v>
      </c>
      <c r="K28" s="198" t="e">
        <f>IF(AND(NOT(ISBLANK(#REF!)),OR(ISNA(MATCH(#REF!,#REF!,0)),#REF!="Podst")),"Podst?",IF(AND(NOT(ISBLANK(#REF!)),OR(ISNA(MATCH(#REF!,#REF!,0)),#REF!="Kier")),"Kier?",IF(AND(NOT(ISBLANK(#REF!)),OR(ISNA(MATCH(#REF!,#REF!,0)),#REF!="Inne")),"Inne?",SUM(E28:I28))))</f>
        <v>#REF!</v>
      </c>
      <c r="L28" s="198"/>
      <c r="M28" s="198"/>
      <c r="N28" s="198" t="s">
        <v>131</v>
      </c>
      <c r="O28" s="198" t="s">
        <v>132</v>
      </c>
      <c r="P28" s="198" t="str">
        <f>IF(AND(ISNA(MATCH($B28,#REF!,0)),ISNA(MATCH($B28,#REF!,0))),"","*")</f>
        <v>*</v>
      </c>
      <c r="Q28" s="198" t="e">
        <f t="shared" si="2"/>
        <v>#REF!</v>
      </c>
      <c r="R28" s="198" t="s">
        <v>264</v>
      </c>
      <c r="S28" s="198" t="s">
        <v>265</v>
      </c>
      <c r="T28" s="198" t="s">
        <v>237</v>
      </c>
    </row>
    <row r="29" spans="1:20" ht="33" customHeight="1">
      <c r="A29" s="152" t="str">
        <f>IF(ISBLANK(B29),"",IF(ISNA(MATCH(B29,#REF!,0)),"?","+"))</f>
        <v>+</v>
      </c>
      <c r="B29" s="153" t="s">
        <v>71</v>
      </c>
      <c r="C29" s="205" t="s">
        <v>94</v>
      </c>
      <c r="D29" s="199" t="s">
        <v>30</v>
      </c>
      <c r="E29" s="199">
        <v>30</v>
      </c>
      <c r="F29" s="199">
        <v>15</v>
      </c>
      <c r="G29" s="199">
        <v>15</v>
      </c>
      <c r="H29" s="199"/>
      <c r="I29" s="199"/>
      <c r="J29" s="199">
        <v>6</v>
      </c>
      <c r="K29" s="200" t="e">
        <f>IF(AND(NOT(ISBLANK(#REF!)),OR(ISNA(MATCH(#REF!,#REF!,0)),#REF!="Podst")),"Podst?",IF(AND(NOT(ISBLANK(#REF!)),OR(ISNA(MATCH(#REF!,#REF!,0)),#REF!="Kier")),"Kier?",IF(AND(NOT(ISBLANK(#REF!)),OR(ISNA(MATCH(#REF!,#REF!,0)),#REF!="Inne")),"Inne?",SUM(E29:I29))))</f>
        <v>#REF!</v>
      </c>
      <c r="L29" s="197"/>
      <c r="M29" s="197" t="s">
        <v>130</v>
      </c>
      <c r="N29" s="197" t="s">
        <v>131</v>
      </c>
      <c r="O29" s="197" t="s">
        <v>132</v>
      </c>
      <c r="P29" s="201" t="str">
        <f>IF(AND(ISNA(MATCH($B12,#REF!,0)),ISNA(MATCH($B12,#REF!,0))),"","*")</f>
        <v>*</v>
      </c>
      <c r="Q29" s="202">
        <f>Q11</f>
        <v>1</v>
      </c>
      <c r="R29" s="197" t="s">
        <v>266</v>
      </c>
      <c r="S29" s="197" t="s">
        <v>267</v>
      </c>
      <c r="T29" s="197" t="s">
        <v>268</v>
      </c>
    </row>
    <row r="30" spans="1:20" ht="43.5" customHeight="1">
      <c r="A30" s="156" t="str">
        <f>IF(ISBLANK(B30),"",IF(ISNA(MATCH(B30,#REF!,0)),"?","+"))</f>
        <v>+</v>
      </c>
      <c r="B30" s="157" t="s">
        <v>80</v>
      </c>
      <c r="C30" s="203" t="s">
        <v>173</v>
      </c>
      <c r="D30" s="204"/>
      <c r="E30" s="204">
        <v>30</v>
      </c>
      <c r="F30" s="204"/>
      <c r="G30" s="204"/>
      <c r="H30" s="204"/>
      <c r="I30" s="204"/>
      <c r="J30" s="204">
        <v>2</v>
      </c>
      <c r="K30" s="198" t="e">
        <f>IF(AND(NOT(ISBLANK(#REF!)),OR(ISNA(MATCH(#REF!,#REF!,0)),#REF!="Podst")),"Podst?",IF(AND(NOT(ISBLANK(#REF!)),OR(ISNA(MATCH(#REF!,#REF!,0)),#REF!="Kier")),"Kier?",IF(AND(NOT(ISBLANK(#REF!)),OR(ISNA(MATCH(#REF!,#REF!,0)),#REF!="Inne")),"Inne?",SUM(E30:I30))))</f>
        <v>#REF!</v>
      </c>
      <c r="L30" s="198" t="s">
        <v>48</v>
      </c>
      <c r="M30" s="198"/>
      <c r="N30" s="198"/>
      <c r="O30" s="198" t="s">
        <v>132</v>
      </c>
      <c r="P30" s="204" t="str">
        <f>IF(AND(ISNA(MATCH($B30,#REF!,0)),ISNA(MATCH($B30,#REF!,0))),"","*")</f>
        <v>*</v>
      </c>
      <c r="Q30" s="198" t="e">
        <f>#REF!</f>
        <v>#REF!</v>
      </c>
      <c r="R30" s="198" t="s">
        <v>269</v>
      </c>
      <c r="S30" s="198" t="s">
        <v>270</v>
      </c>
      <c r="T30" s="198" t="s">
        <v>271</v>
      </c>
    </row>
    <row r="31" spans="1:20" ht="29.25" customHeight="1">
      <c r="A31" s="156" t="str">
        <f>IF(ISBLANK(B31),"",IF(ISNA(MATCH(B31,#REF!,0)),"?","+"))</f>
        <v>+</v>
      </c>
      <c r="B31" s="157" t="s">
        <v>87</v>
      </c>
      <c r="C31" s="155" t="s">
        <v>49</v>
      </c>
      <c r="D31" s="199"/>
      <c r="E31" s="199"/>
      <c r="F31" s="199">
        <v>30</v>
      </c>
      <c r="G31" s="199"/>
      <c r="H31" s="199"/>
      <c r="I31" s="199"/>
      <c r="J31" s="199">
        <v>1</v>
      </c>
      <c r="K31" s="200" t="e">
        <f>IF(AND(NOT(ISBLANK(#REF!)),OR(ISNA(MATCH(#REF!,#REF!,0)),#REF!="Podst")),"Podst?",IF(AND(NOT(ISBLANK(#REF!)),OR(ISNA(MATCH(#REF!,#REF!,0)),#REF!="Kier")),"Kier?",IF(AND(NOT(ISBLANK(#REF!)),OR(ISNA(MATCH(#REF!,#REF!,0)),#REF!="Inne")),"Inne?",SUM(E31:I31))))</f>
        <v>#REF!</v>
      </c>
      <c r="L31" s="197" t="s">
        <v>48</v>
      </c>
      <c r="M31" s="197" t="s">
        <v>130</v>
      </c>
      <c r="N31" s="197"/>
      <c r="O31" s="197"/>
      <c r="P31" s="201" t="str">
        <f>IF(AND(ISNA(MATCH($B31,#REF!,0)),ISNA(MATCH($B31,#REF!,0))),"","*")</f>
        <v>*</v>
      </c>
      <c r="Q31" s="202" t="e">
        <f>Q30</f>
        <v>#REF!</v>
      </c>
      <c r="R31" s="197"/>
      <c r="S31" s="197" t="s">
        <v>244</v>
      </c>
      <c r="T31" s="197" t="s">
        <v>245</v>
      </c>
    </row>
    <row r="32" spans="1:20" ht="65.25" customHeight="1">
      <c r="A32" s="156"/>
      <c r="B32" s="157"/>
      <c r="C32" s="203" t="s">
        <v>225</v>
      </c>
      <c r="D32" s="204"/>
      <c r="E32" s="204"/>
      <c r="F32" s="204"/>
      <c r="G32" s="204"/>
      <c r="H32" s="204"/>
      <c r="I32" s="204"/>
      <c r="J32" s="204">
        <v>12</v>
      </c>
      <c r="K32" s="200"/>
      <c r="L32" s="198" t="s">
        <v>48</v>
      </c>
      <c r="M32" s="198"/>
      <c r="N32" s="198" t="s">
        <v>131</v>
      </c>
      <c r="O32" s="198"/>
      <c r="P32" s="198"/>
      <c r="Q32" s="198"/>
      <c r="R32" s="198"/>
      <c r="S32" s="198" t="s">
        <v>430</v>
      </c>
      <c r="T32" s="198"/>
    </row>
    <row r="33" spans="1:20" ht="18" customHeight="1">
      <c r="A33" s="156" t="str">
        <f>IF(ISBLANK(B33),"",IF(ISNA(MATCH(B33,#REF!,0)),"?","+"))</f>
        <v>+</v>
      </c>
      <c r="B33" s="157" t="s">
        <v>8</v>
      </c>
      <c r="C33" s="155" t="s">
        <v>6</v>
      </c>
      <c r="D33" s="199"/>
      <c r="E33" s="199"/>
      <c r="F33" s="199">
        <v>30</v>
      </c>
      <c r="G33" s="199"/>
      <c r="H33" s="199"/>
      <c r="I33" s="199"/>
      <c r="J33" s="199">
        <v>0</v>
      </c>
      <c r="K33" s="198" t="e">
        <f>IF(AND(NOT(ISBLANK(#REF!)),OR(ISNA(MATCH(#REF!,#REF!,0)),#REF!="Podst")),"Podst?",IF(AND(NOT(ISBLANK(#REF!)),OR(ISNA(MATCH(#REF!,#REF!,0)),#REF!="Kier")),"Kier?",IF(AND(NOT(ISBLANK(#REF!)),OR(ISNA(MATCH(#REF!,#REF!,0)),#REF!="Inne")),"Inne?",SUM(E33:I33))))</f>
        <v>#REF!</v>
      </c>
      <c r="L33" s="197" t="s">
        <v>48</v>
      </c>
      <c r="M33" s="197"/>
      <c r="N33" s="197"/>
      <c r="O33" s="197"/>
      <c r="P33" s="197" t="str">
        <f>IF(AND(ISNA(MATCH($B33,#REF!,0)),ISNA(MATCH($B33,#REF!,0))),"","*")</f>
        <v>*</v>
      </c>
      <c r="Q33" s="197" t="e">
        <f>Q31</f>
        <v>#REF!</v>
      </c>
      <c r="R33" s="197"/>
      <c r="S33" s="197"/>
      <c r="T33" s="197" t="s">
        <v>246</v>
      </c>
    </row>
    <row r="34" spans="1:20">
      <c r="A34" s="2"/>
      <c r="B34" s="2"/>
      <c r="C34" s="81"/>
      <c r="D34" s="76"/>
      <c r="E34" s="77">
        <f t="shared" ref="E34:K34" si="3">SUM(E25:E33)</f>
        <v>165</v>
      </c>
      <c r="F34" s="30">
        <f t="shared" si="3"/>
        <v>135</v>
      </c>
      <c r="G34" s="30">
        <f t="shared" si="3"/>
        <v>105</v>
      </c>
      <c r="H34" s="78">
        <f t="shared" si="3"/>
        <v>0</v>
      </c>
      <c r="I34" s="79">
        <f t="shared" si="3"/>
        <v>0</v>
      </c>
      <c r="J34" s="64">
        <f t="shared" si="3"/>
        <v>42</v>
      </c>
      <c r="K34" s="4" t="e">
        <f t="shared" si="3"/>
        <v>#REF!</v>
      </c>
      <c r="L34" s="44"/>
      <c r="M34" s="44"/>
      <c r="N34" s="44"/>
      <c r="O34" s="44"/>
      <c r="P34" s="44"/>
      <c r="R34" s="18"/>
      <c r="S34" s="12"/>
      <c r="T34" s="12"/>
    </row>
    <row r="35" spans="1:20" ht="25.5">
      <c r="A35" s="1"/>
      <c r="B35" s="1"/>
      <c r="C35" s="1"/>
      <c r="D35" s="82" t="s">
        <v>38</v>
      </c>
      <c r="E35" s="83">
        <f>SUM(E34:I34)</f>
        <v>405</v>
      </c>
      <c r="F35" s="27"/>
      <c r="G35" s="27"/>
      <c r="H35" s="32" t="s">
        <v>46</v>
      </c>
      <c r="I35" s="33"/>
      <c r="J35" s="31">
        <f>J21+J34</f>
        <v>72</v>
      </c>
      <c r="K35" s="1"/>
      <c r="L35" s="43"/>
      <c r="M35" s="43"/>
      <c r="N35" s="43"/>
      <c r="O35" s="43"/>
      <c r="P35" s="43"/>
    </row>
    <row r="36" spans="1:20">
      <c r="A36" s="1"/>
      <c r="C36" s="73" t="s">
        <v>32</v>
      </c>
      <c r="D36" s="27"/>
      <c r="E36" s="27"/>
      <c r="F36" s="27"/>
      <c r="G36" s="27"/>
      <c r="H36" s="27"/>
      <c r="I36" s="27"/>
      <c r="J36" s="27"/>
      <c r="K36" s="1"/>
      <c r="L36" s="43"/>
      <c r="M36" s="43"/>
      <c r="N36" s="43"/>
      <c r="O36" s="43"/>
      <c r="P36" s="43"/>
      <c r="R36" s="265" t="s">
        <v>445</v>
      </c>
      <c r="S36" s="265"/>
      <c r="T36" s="265"/>
    </row>
    <row r="37" spans="1:20" ht="22.5" customHeight="1">
      <c r="A37" s="17" t="s">
        <v>14</v>
      </c>
      <c r="B37" s="15" t="s">
        <v>57</v>
      </c>
      <c r="C37" s="60" t="s">
        <v>120</v>
      </c>
      <c r="D37" s="59" t="s">
        <v>44</v>
      </c>
      <c r="E37" s="59" t="s">
        <v>24</v>
      </c>
      <c r="F37" s="59" t="s">
        <v>25</v>
      </c>
      <c r="G37" s="59" t="s">
        <v>26</v>
      </c>
      <c r="H37" s="59" t="s">
        <v>27</v>
      </c>
      <c r="I37" s="59" t="s">
        <v>45</v>
      </c>
      <c r="J37" s="59" t="s">
        <v>28</v>
      </c>
      <c r="K37" s="84" t="s">
        <v>39</v>
      </c>
      <c r="L37" s="135" t="s">
        <v>47</v>
      </c>
      <c r="M37" s="122" t="s">
        <v>130</v>
      </c>
      <c r="N37" s="122" t="s">
        <v>131</v>
      </c>
      <c r="O37" s="122" t="s">
        <v>132</v>
      </c>
      <c r="P37" s="60" t="s">
        <v>43</v>
      </c>
      <c r="Q37" s="53"/>
      <c r="R37" s="74" t="s">
        <v>18</v>
      </c>
      <c r="S37" s="74" t="s">
        <v>21</v>
      </c>
      <c r="T37" s="60" t="s">
        <v>19</v>
      </c>
    </row>
    <row r="38" spans="1:20" ht="28.5" customHeight="1">
      <c r="A38" s="152" t="str">
        <f>IF(ISBLANK(B38),"",IF(ISNA(MATCH(B38,#REF!,0)),"?","+"))</f>
        <v>+</v>
      </c>
      <c r="B38" s="154" t="s">
        <v>58</v>
      </c>
      <c r="C38" s="205" t="s">
        <v>50</v>
      </c>
      <c r="D38" s="199" t="s">
        <v>9</v>
      </c>
      <c r="E38" s="199">
        <v>30</v>
      </c>
      <c r="F38" s="199"/>
      <c r="G38" s="199">
        <v>30</v>
      </c>
      <c r="H38" s="199"/>
      <c r="I38" s="199"/>
      <c r="J38" s="199">
        <v>5</v>
      </c>
      <c r="K38" s="200" t="e">
        <f>IF(AND(NOT(ISBLANK(#REF!)),OR(ISNA(MATCH(#REF!,#REF!,0)),#REF!="Podst")),"Podst?",IF(AND(NOT(ISBLANK(#REF!)),OR(ISNA(MATCH(#REF!,#REF!,0)),#REF!="Kier")),"Kier?",IF(AND(NOT(ISBLANK(#REF!)),OR(ISNA(MATCH(#REF!,#REF!,0)),#REF!="Inne")),"Inne?",SUM(E38:I38))))</f>
        <v>#REF!</v>
      </c>
      <c r="L38" s="197"/>
      <c r="M38" s="197"/>
      <c r="N38" s="197" t="s">
        <v>131</v>
      </c>
      <c r="O38" s="197" t="s">
        <v>132</v>
      </c>
      <c r="P38" s="201" t="str">
        <f>IF(AND(ISNA(MATCH($B38,#REF!,0)),ISNA(MATCH($B38,#REF!,0))),"","*")</f>
        <v>*</v>
      </c>
      <c r="Q38" s="202">
        <v>3</v>
      </c>
      <c r="R38" s="197" t="s">
        <v>272</v>
      </c>
      <c r="S38" s="197" t="s">
        <v>273</v>
      </c>
      <c r="T38" s="197" t="s">
        <v>237</v>
      </c>
    </row>
    <row r="39" spans="1:20" ht="53.25" customHeight="1">
      <c r="A39" s="152" t="str">
        <f>IF(ISBLANK(B39),"",IF(ISNA(MATCH(B39,#REF!,0)),"?","+"))</f>
        <v>+</v>
      </c>
      <c r="B39" s="154" t="s">
        <v>59</v>
      </c>
      <c r="C39" s="203" t="s">
        <v>5</v>
      </c>
      <c r="D39" s="204" t="s">
        <v>9</v>
      </c>
      <c r="E39" s="204">
        <v>30</v>
      </c>
      <c r="F39" s="204">
        <v>30</v>
      </c>
      <c r="G39" s="204">
        <v>30</v>
      </c>
      <c r="H39" s="204"/>
      <c r="I39" s="204"/>
      <c r="J39" s="204">
        <v>7</v>
      </c>
      <c r="K39" s="198" t="e">
        <f>IF(AND(NOT(ISBLANK(#REF!)),OR(ISNA(MATCH(#REF!,#REF!,0)),#REF!="Podst")),"Podst?",IF(AND(NOT(ISBLANK(#REF!)),OR(ISNA(MATCH(#REF!,#REF!,0)),#REF!="Kier")),"Kier?",IF(AND(NOT(ISBLANK(#REF!)),OR(ISNA(MATCH(#REF!,#REF!,0)),#REF!="Inne")),"Inne?",SUM(E39:I39))))</f>
        <v>#REF!</v>
      </c>
      <c r="L39" s="198"/>
      <c r="M39" s="198"/>
      <c r="N39" s="198" t="s">
        <v>131</v>
      </c>
      <c r="O39" s="198" t="s">
        <v>132</v>
      </c>
      <c r="P39" s="204" t="str">
        <f>IF(AND(ISNA(MATCH($B39,#REF!,0)),ISNA(MATCH($B39,#REF!,0))),"","*")</f>
        <v>*</v>
      </c>
      <c r="Q39" s="198">
        <f t="shared" ref="Q39:Q41" si="4">Q38</f>
        <v>3</v>
      </c>
      <c r="R39" s="198" t="s">
        <v>274</v>
      </c>
      <c r="S39" s="198" t="s">
        <v>275</v>
      </c>
      <c r="T39" s="198" t="s">
        <v>258</v>
      </c>
    </row>
    <row r="40" spans="1:20" ht="30.75" customHeight="1">
      <c r="A40" s="152" t="str">
        <f>IF(ISBLANK(B40),"",IF(ISNA(MATCH(B40,#REF!,0)),"?","+"))</f>
        <v>+</v>
      </c>
      <c r="B40" s="154" t="s">
        <v>40</v>
      </c>
      <c r="C40" s="205" t="s">
        <v>150</v>
      </c>
      <c r="D40" s="199"/>
      <c r="E40" s="199">
        <v>30</v>
      </c>
      <c r="F40" s="199">
        <v>30</v>
      </c>
      <c r="G40" s="199"/>
      <c r="H40" s="199"/>
      <c r="I40" s="199"/>
      <c r="J40" s="199">
        <v>5</v>
      </c>
      <c r="K40" s="200" t="e">
        <f>IF(AND(NOT(ISBLANK(#REF!)),OR(ISNA(MATCH(#REF!,#REF!,0)),#REF!="Podst")),"Podst?",IF(AND(NOT(ISBLANK(#REF!)),OR(ISNA(MATCH(#REF!,#REF!,0)),#REF!="Kier")),"Kier?",IF(AND(NOT(ISBLANK(#REF!)),OR(ISNA(MATCH(#REF!,#REF!,0)),#REF!="Inne")),"Inne?",SUM(E40:I40))))</f>
        <v>#REF!</v>
      </c>
      <c r="L40" s="197"/>
      <c r="M40" s="197"/>
      <c r="N40" s="197" t="s">
        <v>131</v>
      </c>
      <c r="O40" s="197" t="s">
        <v>132</v>
      </c>
      <c r="P40" s="201" t="str">
        <f>IF(AND(ISNA(MATCH($B40,#REF!,0)),ISNA(MATCH($B40,#REF!,0))),"","*")</f>
        <v>*</v>
      </c>
      <c r="Q40" s="202">
        <f t="shared" si="4"/>
        <v>3</v>
      </c>
      <c r="R40" s="197" t="s">
        <v>276</v>
      </c>
      <c r="S40" s="197" t="s">
        <v>277</v>
      </c>
      <c r="T40" s="197" t="s">
        <v>258</v>
      </c>
    </row>
    <row r="41" spans="1:20" ht="30" customHeight="1">
      <c r="A41" s="152" t="str">
        <f>IF(ISBLANK(B41),"",IF(ISNA(MATCH(B41,#REF!,0)),"?","+"))</f>
        <v>+</v>
      </c>
      <c r="B41" s="154" t="s">
        <v>60</v>
      </c>
      <c r="C41" s="203" t="s">
        <v>140</v>
      </c>
      <c r="D41" s="204"/>
      <c r="E41" s="204">
        <v>30</v>
      </c>
      <c r="F41" s="204">
        <v>30</v>
      </c>
      <c r="G41" s="204"/>
      <c r="H41" s="204"/>
      <c r="I41" s="204"/>
      <c r="J41" s="204">
        <v>4</v>
      </c>
      <c r="K41" s="198" t="e">
        <f>IF(AND(NOT(ISBLANK(#REF!)),OR(ISNA(MATCH(#REF!,#REF!,0)),#REF!="Podst")),"Podst?",IF(AND(NOT(ISBLANK(#REF!)),OR(ISNA(MATCH(#REF!,#REF!,0)),#REF!="Kier")),"Kier?",IF(AND(NOT(ISBLANK(#REF!)),OR(ISNA(MATCH(#REF!,#REF!,0)),#REF!="Inne")),"Inne?",SUM(E41:I41))))</f>
        <v>#REF!</v>
      </c>
      <c r="L41" s="198"/>
      <c r="M41" s="198"/>
      <c r="N41" s="198" t="s">
        <v>131</v>
      </c>
      <c r="O41" s="198"/>
      <c r="P41" s="204" t="str">
        <f>IF(AND(ISNA(MATCH($B41,#REF!,0)),ISNA(MATCH($B41,#REF!,0))),"","*")</f>
        <v>*</v>
      </c>
      <c r="Q41" s="198">
        <f t="shared" si="4"/>
        <v>3</v>
      </c>
      <c r="R41" s="198" t="s">
        <v>278</v>
      </c>
      <c r="S41" s="198" t="s">
        <v>279</v>
      </c>
      <c r="T41" s="198" t="s">
        <v>237</v>
      </c>
    </row>
    <row r="42" spans="1:20" ht="27" customHeight="1">
      <c r="A42" s="152" t="str">
        <f>IF(ISBLANK(B42),"",IF(ISNA(MATCH(B42,#REF!,0)),"?","+"))</f>
        <v>+</v>
      </c>
      <c r="B42" s="154" t="s">
        <v>10</v>
      </c>
      <c r="C42" s="205" t="s">
        <v>152</v>
      </c>
      <c r="D42" s="199" t="s">
        <v>30</v>
      </c>
      <c r="E42" s="199">
        <v>45</v>
      </c>
      <c r="F42" s="199">
        <v>30</v>
      </c>
      <c r="G42" s="199">
        <v>30</v>
      </c>
      <c r="H42" s="199"/>
      <c r="I42" s="199"/>
      <c r="J42" s="199">
        <v>8</v>
      </c>
      <c r="K42" s="200" t="e">
        <f>IF(AND(NOT(ISBLANK(#REF!)),OR(ISNA(MATCH(#REF!,#REF!,0)),#REF!="Podst")),"Podst?",IF(AND(NOT(ISBLANK(#REF!)),OR(ISNA(MATCH(#REF!,#REF!,0)),#REF!="Kier")),"Kier?",IF(AND(NOT(ISBLANK(#REF!)),OR(ISNA(MATCH(#REF!,#REF!,0)),#REF!="Inne")),"Inne?",SUM(E42:I42))))</f>
        <v>#REF!</v>
      </c>
      <c r="L42" s="197"/>
      <c r="M42" s="197"/>
      <c r="N42" s="197" t="s">
        <v>131</v>
      </c>
      <c r="O42" s="197" t="s">
        <v>132</v>
      </c>
      <c r="P42" s="201" t="str">
        <f>IF(AND(ISNA(MATCH($B42,#REF!,0)),ISNA(MATCH($B42,#REF!,0))),"","*")</f>
        <v>*</v>
      </c>
      <c r="Q42" s="202" t="e">
        <f>#REF!</f>
        <v>#REF!</v>
      </c>
      <c r="R42" s="197" t="s">
        <v>280</v>
      </c>
      <c r="S42" s="197" t="s">
        <v>281</v>
      </c>
      <c r="T42" s="197" t="s">
        <v>237</v>
      </c>
    </row>
    <row r="43" spans="1:20" ht="68.25" customHeight="1">
      <c r="A43" s="152"/>
      <c r="B43" s="154"/>
      <c r="C43" s="203" t="s">
        <v>226</v>
      </c>
      <c r="D43" s="204"/>
      <c r="E43" s="204"/>
      <c r="F43" s="204"/>
      <c r="G43" s="204"/>
      <c r="H43" s="204"/>
      <c r="I43" s="204"/>
      <c r="J43" s="204">
        <v>5</v>
      </c>
      <c r="K43" s="200"/>
      <c r="L43" s="198" t="s">
        <v>48</v>
      </c>
      <c r="M43" s="198"/>
      <c r="N43" s="198" t="s">
        <v>131</v>
      </c>
      <c r="O43" s="198"/>
      <c r="P43" s="198"/>
      <c r="Q43" s="198"/>
      <c r="R43" s="198"/>
      <c r="S43" s="198" t="s">
        <v>430</v>
      </c>
      <c r="T43" s="198"/>
    </row>
    <row r="44" spans="1:20" ht="33" customHeight="1">
      <c r="A44" s="156" t="str">
        <f>IF(ISBLANK(B44),"",IF(ISNA(MATCH(B44,#REF!,0)),"?","+"))</f>
        <v>+</v>
      </c>
      <c r="B44" s="158" t="s">
        <v>79</v>
      </c>
      <c r="C44" s="155" t="s">
        <v>49</v>
      </c>
      <c r="D44" s="199"/>
      <c r="E44" s="199"/>
      <c r="F44" s="199">
        <v>30</v>
      </c>
      <c r="G44" s="199"/>
      <c r="H44" s="199"/>
      <c r="I44" s="199"/>
      <c r="J44" s="199">
        <v>1</v>
      </c>
      <c r="K44" s="198" t="e">
        <f>IF(AND(NOT(ISBLANK(#REF!)),OR(ISNA(MATCH(#REF!,#REF!,0)),#REF!="Podst")),"Podst?",IF(AND(NOT(ISBLANK(#REF!)),OR(ISNA(MATCH(#REF!,#REF!,0)),#REF!="Kier")),"Kier?",IF(AND(NOT(ISBLANK(#REF!)),OR(ISNA(MATCH(#REF!,#REF!,0)),#REF!="Inne")),"Inne?",SUM(E44:I44))))</f>
        <v>#REF!</v>
      </c>
      <c r="L44" s="197" t="s">
        <v>48</v>
      </c>
      <c r="M44" s="197" t="s">
        <v>130</v>
      </c>
      <c r="N44" s="197"/>
      <c r="O44" s="197"/>
      <c r="P44" s="204" t="str">
        <f>IF(AND(ISNA(MATCH($B44,#REF!,0)),ISNA(MATCH($B44,#REF!,0))),"","*")</f>
        <v>*</v>
      </c>
      <c r="Q44" s="198" t="e">
        <f>Q42</f>
        <v>#REF!</v>
      </c>
      <c r="R44" s="197"/>
      <c r="S44" s="197" t="s">
        <v>244</v>
      </c>
      <c r="T44" s="197" t="s">
        <v>245</v>
      </c>
    </row>
    <row r="45" spans="1:20">
      <c r="A45" s="2"/>
      <c r="B45" s="2"/>
      <c r="C45" s="75"/>
      <c r="D45" s="85"/>
      <c r="E45" s="30">
        <f t="shared" ref="E45:K45" si="5">SUM(E38:E44)</f>
        <v>165</v>
      </c>
      <c r="F45" s="30">
        <f t="shared" si="5"/>
        <v>150</v>
      </c>
      <c r="G45" s="30">
        <f t="shared" si="5"/>
        <v>90</v>
      </c>
      <c r="H45" s="30">
        <f t="shared" si="5"/>
        <v>0</v>
      </c>
      <c r="I45" s="63">
        <f t="shared" si="5"/>
        <v>0</v>
      </c>
      <c r="J45" s="64">
        <f t="shared" si="5"/>
        <v>35</v>
      </c>
      <c r="K45" s="4" t="e">
        <f t="shared" si="5"/>
        <v>#REF!</v>
      </c>
      <c r="L45" s="44"/>
      <c r="M45" s="44"/>
      <c r="N45" s="44"/>
      <c r="O45" s="44"/>
      <c r="P45" s="44"/>
      <c r="R45" s="18"/>
      <c r="S45" s="12"/>
      <c r="T45" s="12"/>
    </row>
    <row r="46" spans="1:20" ht="24">
      <c r="A46" s="1"/>
      <c r="B46" s="1"/>
      <c r="C46" s="1"/>
      <c r="D46" s="65" t="s">
        <v>38</v>
      </c>
      <c r="E46" s="66">
        <f>SUM(E45:I45)</f>
        <v>405</v>
      </c>
      <c r="F46" s="27"/>
      <c r="G46" s="27"/>
      <c r="H46" s="27"/>
      <c r="I46" s="27"/>
      <c r="J46" s="27"/>
      <c r="K46" s="1"/>
      <c r="L46" s="43"/>
      <c r="M46" s="43"/>
      <c r="N46" s="43"/>
      <c r="O46" s="43"/>
      <c r="P46" s="43"/>
    </row>
    <row r="47" spans="1:20">
      <c r="A47" s="1"/>
      <c r="C47" s="73" t="s">
        <v>33</v>
      </c>
      <c r="D47" s="27"/>
      <c r="E47" s="27"/>
      <c r="F47" s="27"/>
      <c r="G47" s="27"/>
      <c r="H47" s="27"/>
      <c r="I47" s="27"/>
      <c r="J47" s="27"/>
      <c r="K47" s="1"/>
      <c r="L47" s="43"/>
      <c r="M47" s="43"/>
      <c r="N47" s="43"/>
      <c r="O47" s="43"/>
      <c r="P47" s="43"/>
      <c r="R47" s="265" t="s">
        <v>445</v>
      </c>
      <c r="S47" s="265"/>
      <c r="T47" s="265"/>
    </row>
    <row r="48" spans="1:20" ht="22.5" customHeight="1">
      <c r="A48" s="16" t="s">
        <v>14</v>
      </c>
      <c r="B48" s="15" t="s">
        <v>57</v>
      </c>
      <c r="C48" s="60" t="s">
        <v>120</v>
      </c>
      <c r="D48" s="59" t="s">
        <v>44</v>
      </c>
      <c r="E48" s="59" t="s">
        <v>24</v>
      </c>
      <c r="F48" s="59" t="s">
        <v>25</v>
      </c>
      <c r="G48" s="59" t="s">
        <v>26</v>
      </c>
      <c r="H48" s="59" t="s">
        <v>27</v>
      </c>
      <c r="I48" s="59" t="s">
        <v>45</v>
      </c>
      <c r="J48" s="59" t="s">
        <v>28</v>
      </c>
      <c r="K48" s="84" t="s">
        <v>39</v>
      </c>
      <c r="L48" s="135" t="s">
        <v>47</v>
      </c>
      <c r="M48" s="122" t="s">
        <v>130</v>
      </c>
      <c r="N48" s="122" t="s">
        <v>131</v>
      </c>
      <c r="O48" s="122" t="s">
        <v>132</v>
      </c>
      <c r="P48" s="60" t="s">
        <v>43</v>
      </c>
      <c r="Q48" s="53"/>
      <c r="R48" s="74" t="s">
        <v>18</v>
      </c>
      <c r="S48" s="74" t="s">
        <v>21</v>
      </c>
      <c r="T48" s="60" t="s">
        <v>19</v>
      </c>
    </row>
    <row r="49" spans="1:20" ht="54" customHeight="1">
      <c r="A49" s="152" t="str">
        <f>IF(ISBLANK(B49),"",IF(ISNA(MATCH(B49,#REF!,0)),"?","+"))</f>
        <v>+</v>
      </c>
      <c r="B49" s="154" t="s">
        <v>41</v>
      </c>
      <c r="C49" s="205" t="s">
        <v>154</v>
      </c>
      <c r="D49" s="199"/>
      <c r="E49" s="199">
        <v>30</v>
      </c>
      <c r="F49" s="199"/>
      <c r="G49" s="199">
        <v>30</v>
      </c>
      <c r="H49" s="199"/>
      <c r="I49" s="199"/>
      <c r="J49" s="199">
        <v>5</v>
      </c>
      <c r="K49" s="200" t="e">
        <f>IF(AND(NOT(ISBLANK(#REF!)),OR(ISNA(MATCH(#REF!,#REF!,0)),#REF!="Podst")),"Podst?",IF(AND(NOT(ISBLANK(#REF!)),OR(ISNA(MATCH(#REF!,#REF!,0)),#REF!="Kier")),"Kier?",IF(AND(NOT(ISBLANK(#REF!)),OR(ISNA(MATCH(#REF!,#REF!,0)),#REF!="Inne")),"Inne?",SUM(E49:I49))))</f>
        <v>#REF!</v>
      </c>
      <c r="L49" s="197"/>
      <c r="M49" s="197"/>
      <c r="N49" s="197" t="s">
        <v>131</v>
      </c>
      <c r="O49" s="197"/>
      <c r="P49" s="201" t="str">
        <f>IF(AND(ISNA(MATCH($B49,#REF!,0)),ISNA(MATCH($B49,#REF!,0))),"","*")</f>
        <v>*</v>
      </c>
      <c r="Q49" s="202">
        <v>4</v>
      </c>
      <c r="R49" s="197" t="s">
        <v>282</v>
      </c>
      <c r="S49" s="197" t="s">
        <v>283</v>
      </c>
      <c r="T49" s="197" t="s">
        <v>284</v>
      </c>
    </row>
    <row r="50" spans="1:20" ht="42.75" customHeight="1">
      <c r="A50" s="152" t="str">
        <f>IF(ISBLANK(B50),"",IF(ISNA(MATCH(B50,#REF!,0)),"?","+"))</f>
        <v>+</v>
      </c>
      <c r="B50" s="154" t="s">
        <v>62</v>
      </c>
      <c r="C50" s="203" t="s">
        <v>160</v>
      </c>
      <c r="D50" s="204" t="s">
        <v>30</v>
      </c>
      <c r="E50" s="204">
        <v>30</v>
      </c>
      <c r="F50" s="204">
        <v>15</v>
      </c>
      <c r="G50" s="204">
        <v>30</v>
      </c>
      <c r="H50" s="204"/>
      <c r="I50" s="204"/>
      <c r="J50" s="204">
        <v>5</v>
      </c>
      <c r="K50" s="198" t="e">
        <f>IF(AND(NOT(ISBLANK(#REF!)),OR(ISNA(MATCH(#REF!,#REF!,0)),#REF!="Podst")),"Podst?",IF(AND(NOT(ISBLANK(#REF!)),OR(ISNA(MATCH(#REF!,#REF!,0)),#REF!="Kier")),"Kier?",IF(AND(NOT(ISBLANK(#REF!)),OR(ISNA(MATCH(#REF!,#REF!,0)),#REF!="Inne")),"Inne?",SUM(E50:I50))))</f>
        <v>#REF!</v>
      </c>
      <c r="L50" s="198"/>
      <c r="M50" s="198"/>
      <c r="N50" s="198" t="s">
        <v>131</v>
      </c>
      <c r="O50" s="198" t="s">
        <v>132</v>
      </c>
      <c r="P50" s="204" t="str">
        <f>IF(AND(ISNA(MATCH($B50,#REF!,0)),ISNA(MATCH($B50,#REF!,0))),"","*")</f>
        <v>*</v>
      </c>
      <c r="Q50" s="198">
        <f>Q49</f>
        <v>4</v>
      </c>
      <c r="R50" s="198" t="s">
        <v>285</v>
      </c>
      <c r="S50" s="198" t="s">
        <v>286</v>
      </c>
      <c r="T50" s="198" t="s">
        <v>258</v>
      </c>
    </row>
    <row r="51" spans="1:20" ht="41.25" customHeight="1">
      <c r="A51" s="152" t="str">
        <f>IF(ISBLANK(B51),"",IF(ISNA(MATCH(B51,#REF!,0)),"?","+"))</f>
        <v>+</v>
      </c>
      <c r="B51" s="154" t="s">
        <v>63</v>
      </c>
      <c r="C51" s="205" t="s">
        <v>153</v>
      </c>
      <c r="D51" s="199" t="s">
        <v>157</v>
      </c>
      <c r="E51" s="199">
        <v>15</v>
      </c>
      <c r="F51" s="199"/>
      <c r="G51" s="199">
        <v>30</v>
      </c>
      <c r="H51" s="199"/>
      <c r="I51" s="199"/>
      <c r="J51" s="199">
        <v>4</v>
      </c>
      <c r="K51" s="200" t="e">
        <f>IF(AND(NOT(ISBLANK(#REF!)),OR(ISNA(MATCH(#REF!,#REF!,0)),#REF!="Podst")),"Podst?",IF(AND(NOT(ISBLANK(#REF!)),OR(ISNA(MATCH(#REF!,#REF!,0)),#REF!="Kier")),"Kier?",IF(AND(NOT(ISBLANK(#REF!)),OR(ISNA(MATCH(#REF!,#REF!,0)),#REF!="Inne")),"Inne?",SUM(E51:I51))))</f>
        <v>#REF!</v>
      </c>
      <c r="L51" s="197"/>
      <c r="M51" s="197"/>
      <c r="N51" s="197" t="s">
        <v>131</v>
      </c>
      <c r="O51" s="197" t="s">
        <v>132</v>
      </c>
      <c r="P51" s="201" t="str">
        <f>IF(AND(ISNA(MATCH($B51,#REF!,0)),ISNA(MATCH($B51,#REF!,0))),"","*")</f>
        <v>*</v>
      </c>
      <c r="Q51" s="202">
        <f t="shared" ref="Q51:Q57" si="6">Q50</f>
        <v>4</v>
      </c>
      <c r="R51" s="197" t="s">
        <v>272</v>
      </c>
      <c r="S51" s="197" t="s">
        <v>287</v>
      </c>
      <c r="T51" s="197" t="s">
        <v>288</v>
      </c>
    </row>
    <row r="52" spans="1:20" ht="46.5" customHeight="1">
      <c r="A52" s="152" t="str">
        <f>IF(ISBLANK(B52),"",IF(ISNA(MATCH(B52,#REF!,0)),"?","+"))</f>
        <v>+</v>
      </c>
      <c r="B52" s="154" t="s">
        <v>64</v>
      </c>
      <c r="C52" s="203" t="s">
        <v>161</v>
      </c>
      <c r="D52" s="204" t="s">
        <v>30</v>
      </c>
      <c r="E52" s="204">
        <v>30</v>
      </c>
      <c r="F52" s="204">
        <v>30</v>
      </c>
      <c r="G52" s="204">
        <v>30</v>
      </c>
      <c r="H52" s="204"/>
      <c r="I52" s="204"/>
      <c r="J52" s="204">
        <v>7</v>
      </c>
      <c r="K52" s="198" t="e">
        <f>IF(AND(NOT(ISBLANK(#REF!)),OR(ISNA(MATCH(#REF!,#REF!,0)),#REF!="Podst")),"Podst?",IF(AND(NOT(ISBLANK(#REF!)),OR(ISNA(MATCH(#REF!,#REF!,0)),#REF!="Kier")),"Kier?",IF(AND(NOT(ISBLANK(#REF!)),OR(ISNA(MATCH(#REF!,#REF!,0)),#REF!="Inne")),"Inne?",SUM(E52:I52))))</f>
        <v>#REF!</v>
      </c>
      <c r="L52" s="198"/>
      <c r="M52" s="198"/>
      <c r="N52" s="198" t="s">
        <v>131</v>
      </c>
      <c r="O52" s="198" t="s">
        <v>132</v>
      </c>
      <c r="P52" s="204" t="str">
        <f>IF(AND(ISNA(MATCH($B52,#REF!,0)),ISNA(MATCH($B52,#REF!,0))),"","*")</f>
        <v>*</v>
      </c>
      <c r="Q52" s="198">
        <f t="shared" si="6"/>
        <v>4</v>
      </c>
      <c r="R52" s="198" t="s">
        <v>289</v>
      </c>
      <c r="S52" s="198" t="s">
        <v>290</v>
      </c>
      <c r="T52" s="198" t="s">
        <v>291</v>
      </c>
    </row>
    <row r="53" spans="1:20" ht="33" customHeight="1">
      <c r="A53" s="152" t="str">
        <f>IF(ISBLANK(B53),"",IF(ISNA(MATCH(B53,#REF!,0)),"?","+"))</f>
        <v>+</v>
      </c>
      <c r="B53" s="154" t="s">
        <v>65</v>
      </c>
      <c r="C53" s="205" t="s">
        <v>156</v>
      </c>
      <c r="D53" s="199"/>
      <c r="E53" s="199">
        <v>15</v>
      </c>
      <c r="F53" s="199"/>
      <c r="G53" s="199">
        <v>30</v>
      </c>
      <c r="H53" s="199"/>
      <c r="I53" s="199"/>
      <c r="J53" s="199">
        <v>3</v>
      </c>
      <c r="K53" s="200" t="e">
        <f>IF(AND(NOT(ISBLANK(#REF!)),OR(ISNA(MATCH(#REF!,#REF!,0)),#REF!="Podst")),"Podst?",IF(AND(NOT(ISBLANK(#REF!)),OR(ISNA(MATCH(#REF!,#REF!,0)),#REF!="Kier")),"Kier?",IF(AND(NOT(ISBLANK(#REF!)),OR(ISNA(MATCH(#REF!,#REF!,0)),#REF!="Inne")),"Inne?",SUM(E53:I53))))</f>
        <v>#REF!</v>
      </c>
      <c r="L53" s="197"/>
      <c r="M53" s="197"/>
      <c r="N53" s="197" t="s">
        <v>131</v>
      </c>
      <c r="O53" s="197" t="s">
        <v>132</v>
      </c>
      <c r="P53" s="201" t="str">
        <f>IF(AND(ISNA(MATCH($B53,#REF!,0)),ISNA(MATCH($B53,#REF!,0))),"","*")</f>
        <v>*</v>
      </c>
      <c r="Q53" s="202">
        <f t="shared" si="6"/>
        <v>4</v>
      </c>
      <c r="R53" s="197" t="s">
        <v>292</v>
      </c>
      <c r="S53" s="197" t="s">
        <v>293</v>
      </c>
      <c r="T53" s="197" t="s">
        <v>294</v>
      </c>
    </row>
    <row r="54" spans="1:20" ht="54" customHeight="1">
      <c r="A54" s="152"/>
      <c r="B54" s="154"/>
      <c r="C54" s="203" t="s">
        <v>227</v>
      </c>
      <c r="D54" s="204"/>
      <c r="E54" s="204"/>
      <c r="F54" s="204"/>
      <c r="G54" s="204"/>
      <c r="H54" s="204"/>
      <c r="I54" s="204"/>
      <c r="J54" s="204">
        <v>5</v>
      </c>
      <c r="K54" s="200"/>
      <c r="L54" s="198"/>
      <c r="M54" s="198"/>
      <c r="N54" s="198" t="s">
        <v>131</v>
      </c>
      <c r="O54" s="198"/>
      <c r="P54" s="198"/>
      <c r="Q54" s="198"/>
      <c r="R54" s="198"/>
      <c r="S54" s="198" t="s">
        <v>430</v>
      </c>
      <c r="T54" s="198"/>
    </row>
    <row r="55" spans="1:20" ht="47.25" customHeight="1">
      <c r="A55" s="152"/>
      <c r="B55" s="154"/>
      <c r="C55" s="205" t="s">
        <v>228</v>
      </c>
      <c r="D55" s="199"/>
      <c r="E55" s="199"/>
      <c r="F55" s="199"/>
      <c r="G55" s="199"/>
      <c r="H55" s="199"/>
      <c r="I55" s="199"/>
      <c r="J55" s="199">
        <v>12</v>
      </c>
      <c r="K55" s="200"/>
      <c r="L55" s="197" t="s">
        <v>48</v>
      </c>
      <c r="M55" s="197"/>
      <c r="N55" s="197" t="s">
        <v>131</v>
      </c>
      <c r="O55" s="197"/>
      <c r="P55" s="201"/>
      <c r="Q55" s="202"/>
      <c r="R55" s="197"/>
      <c r="S55" s="197" t="s">
        <v>430</v>
      </c>
      <c r="T55" s="197"/>
    </row>
    <row r="56" spans="1:20" ht="44.25" customHeight="1">
      <c r="A56" s="152" t="str">
        <f>IF(ISBLANK(B56),"",IF(ISNA(MATCH(B56,#REF!,0)),"?","+"))</f>
        <v>+</v>
      </c>
      <c r="B56" s="154" t="s">
        <v>42</v>
      </c>
      <c r="C56" s="203" t="s">
        <v>151</v>
      </c>
      <c r="D56" s="204"/>
      <c r="E56" s="204">
        <v>15</v>
      </c>
      <c r="F56" s="204"/>
      <c r="G56" s="204"/>
      <c r="H56" s="204">
        <v>30</v>
      </c>
      <c r="I56" s="204"/>
      <c r="J56" s="204">
        <v>4</v>
      </c>
      <c r="K56" s="198" t="e">
        <f>IF(AND(NOT(ISBLANK(#REF!)),OR(ISNA(MATCH(#REF!,#REF!,0)),#REF!="Podst")),"Podst?",IF(AND(NOT(ISBLANK(#REF!)),OR(ISNA(MATCH(#REF!,#REF!,0)),#REF!="Kier")),"Kier?",IF(AND(NOT(ISBLANK(#REF!)),OR(ISNA(MATCH(#REF!,#REF!,0)),#REF!="Inne")),"Inne?",SUM(E56:I56))))</f>
        <v>#REF!</v>
      </c>
      <c r="L56" s="198"/>
      <c r="M56" s="198"/>
      <c r="N56" s="198" t="s">
        <v>131</v>
      </c>
      <c r="O56" s="198" t="s">
        <v>132</v>
      </c>
      <c r="P56" s="204" t="str">
        <f>IF(AND(ISNA(MATCH($B56,#REF!,0)),ISNA(MATCH($B56,#REF!,0))),"","*")</f>
        <v>*</v>
      </c>
      <c r="Q56" s="198" t="e">
        <f>#REF!</f>
        <v>#REF!</v>
      </c>
      <c r="R56" s="198" t="s">
        <v>295</v>
      </c>
      <c r="S56" s="198" t="s">
        <v>296</v>
      </c>
      <c r="T56" s="198" t="s">
        <v>236</v>
      </c>
    </row>
    <row r="57" spans="1:20" ht="36" customHeight="1">
      <c r="A57" s="156" t="str">
        <f>IF(ISBLANK(B57),"",IF(ISNA(MATCH(B57,#REF!,0)),"?","+"))</f>
        <v>+</v>
      </c>
      <c r="B57" s="158" t="s">
        <v>88</v>
      </c>
      <c r="C57" s="155" t="s">
        <v>49</v>
      </c>
      <c r="D57" s="199" t="s">
        <v>30</v>
      </c>
      <c r="E57" s="199"/>
      <c r="F57" s="199">
        <v>30</v>
      </c>
      <c r="G57" s="199"/>
      <c r="H57" s="199"/>
      <c r="I57" s="199"/>
      <c r="J57" s="199">
        <v>2</v>
      </c>
      <c r="K57" s="200" t="e">
        <f>IF(AND(NOT(ISBLANK(#REF!)),OR(ISNA(MATCH(#REF!,#REF!,0)),#REF!="Podst")),"Podst?",IF(AND(NOT(ISBLANK(#REF!)),OR(ISNA(MATCH(#REF!,#REF!,0)),#REF!="Kier")),"Kier?",IF(AND(NOT(ISBLANK(#REF!)),OR(ISNA(MATCH(#REF!,#REF!,0)),#REF!="Inne")),"Inne?",SUM(E57:I57))))</f>
        <v>#REF!</v>
      </c>
      <c r="L57" s="197" t="s">
        <v>48</v>
      </c>
      <c r="M57" s="197" t="s">
        <v>130</v>
      </c>
      <c r="N57" s="197"/>
      <c r="O57" s="197"/>
      <c r="P57" s="201" t="str">
        <f>IF(AND(ISNA(MATCH($B57,#REF!,0)),ISNA(MATCH($B57,#REF!,0))),"","*")</f>
        <v>*</v>
      </c>
      <c r="Q57" s="202" t="e">
        <f t="shared" si="6"/>
        <v>#REF!</v>
      </c>
      <c r="R57" s="197"/>
      <c r="S57" s="197" t="s">
        <v>244</v>
      </c>
      <c r="T57" s="197" t="s">
        <v>245</v>
      </c>
    </row>
    <row r="58" spans="1:20">
      <c r="A58" s="2"/>
      <c r="B58" s="2"/>
      <c r="C58" s="75"/>
      <c r="D58" s="85"/>
      <c r="E58" s="30">
        <f t="shared" ref="E58:K58" si="7">SUM(E49:E57)</f>
        <v>135</v>
      </c>
      <c r="F58" s="30">
        <f t="shared" si="7"/>
        <v>75</v>
      </c>
      <c r="G58" s="30">
        <f t="shared" si="7"/>
        <v>150</v>
      </c>
      <c r="H58" s="78">
        <f t="shared" si="7"/>
        <v>30</v>
      </c>
      <c r="I58" s="79">
        <f t="shared" si="7"/>
        <v>0</v>
      </c>
      <c r="J58" s="80">
        <f t="shared" si="7"/>
        <v>47</v>
      </c>
      <c r="K58" s="3" t="e">
        <f t="shared" si="7"/>
        <v>#REF!</v>
      </c>
      <c r="L58" s="44"/>
      <c r="M58" s="44"/>
      <c r="N58" s="44"/>
      <c r="O58" s="44"/>
      <c r="P58" s="44"/>
      <c r="R58" s="18"/>
      <c r="S58" s="12"/>
      <c r="T58" s="12"/>
    </row>
    <row r="59" spans="1:20" ht="25.5">
      <c r="A59" s="1"/>
      <c r="B59" s="1"/>
      <c r="C59" s="1"/>
      <c r="D59" s="65" t="s">
        <v>38</v>
      </c>
      <c r="E59" s="66">
        <f>SUM(E58:I58)</f>
        <v>390</v>
      </c>
      <c r="F59" s="27"/>
      <c r="G59" s="27"/>
      <c r="H59" s="32" t="s">
        <v>46</v>
      </c>
      <c r="I59" s="33"/>
      <c r="J59" s="31">
        <f>J45+J58</f>
        <v>82</v>
      </c>
      <c r="K59" s="1"/>
      <c r="L59" s="43"/>
      <c r="M59" s="43"/>
      <c r="N59" s="43"/>
      <c r="O59" s="43"/>
      <c r="P59" s="43"/>
    </row>
    <row r="60" spans="1:20">
      <c r="A60" s="1"/>
      <c r="C60" s="73" t="s">
        <v>34</v>
      </c>
      <c r="D60" s="27"/>
      <c r="E60" s="27"/>
      <c r="F60" s="27"/>
      <c r="G60" s="27"/>
      <c r="H60" s="27"/>
      <c r="I60" s="27"/>
      <c r="J60" s="27"/>
      <c r="K60" s="1"/>
      <c r="L60" s="43"/>
      <c r="M60" s="43"/>
      <c r="N60" s="43"/>
      <c r="O60" s="43"/>
      <c r="P60" s="43"/>
      <c r="R60" s="265" t="s">
        <v>445</v>
      </c>
      <c r="S60" s="265"/>
      <c r="T60" s="265"/>
    </row>
    <row r="61" spans="1:20" ht="22.5" customHeight="1">
      <c r="A61" s="16" t="s">
        <v>14</v>
      </c>
      <c r="B61" s="15" t="s">
        <v>57</v>
      </c>
      <c r="C61" s="60" t="s">
        <v>120</v>
      </c>
      <c r="D61" s="59" t="s">
        <v>44</v>
      </c>
      <c r="E61" s="59" t="s">
        <v>24</v>
      </c>
      <c r="F61" s="59" t="s">
        <v>25</v>
      </c>
      <c r="G61" s="59" t="s">
        <v>26</v>
      </c>
      <c r="H61" s="59" t="s">
        <v>27</v>
      </c>
      <c r="I61" s="59" t="s">
        <v>45</v>
      </c>
      <c r="J61" s="59" t="s">
        <v>28</v>
      </c>
      <c r="K61" s="84" t="s">
        <v>39</v>
      </c>
      <c r="L61" s="135" t="s">
        <v>47</v>
      </c>
      <c r="M61" s="122" t="s">
        <v>130</v>
      </c>
      <c r="N61" s="122" t="s">
        <v>131</v>
      </c>
      <c r="O61" s="122" t="s">
        <v>132</v>
      </c>
      <c r="P61" s="60" t="s">
        <v>43</v>
      </c>
      <c r="Q61" s="53"/>
      <c r="R61" s="74" t="s">
        <v>18</v>
      </c>
      <c r="S61" s="74" t="s">
        <v>21</v>
      </c>
      <c r="T61" s="60" t="s">
        <v>19</v>
      </c>
    </row>
    <row r="62" spans="1:20" ht="45" customHeight="1">
      <c r="A62" s="152" t="str">
        <f>IF(ISBLANK(B62),"",IF(ISNA(MATCH(B62,#REF!,0)),"?","+"))</f>
        <v>+</v>
      </c>
      <c r="B62" s="154" t="s">
        <v>76</v>
      </c>
      <c r="C62" s="205" t="s">
        <v>97</v>
      </c>
      <c r="D62" s="199" t="s">
        <v>30</v>
      </c>
      <c r="E62" s="199">
        <v>30</v>
      </c>
      <c r="F62" s="199">
        <v>15</v>
      </c>
      <c r="G62" s="199">
        <v>15</v>
      </c>
      <c r="H62" s="199"/>
      <c r="I62" s="199"/>
      <c r="J62" s="199">
        <v>6</v>
      </c>
      <c r="K62" s="200" t="e">
        <f>IF(AND(NOT(ISBLANK(#REF!)),OR(ISNA(MATCH(#REF!,#REF!,0)),#REF!="Podst")),"Podst?",IF(AND(NOT(ISBLANK(#REF!)),OR(ISNA(MATCH(#REF!,#REF!,0)),#REF!="Kier")),"Kier?",IF(AND(NOT(ISBLANK(#REF!)),OR(ISNA(MATCH(#REF!,#REF!,0)),#REF!="Inne")),"Inne?",SUM(E62:I62))))</f>
        <v>#REF!</v>
      </c>
      <c r="L62" s="197"/>
      <c r="M62" s="197"/>
      <c r="N62" s="197"/>
      <c r="O62" s="197" t="s">
        <v>132</v>
      </c>
      <c r="P62" s="201" t="str">
        <f>IF(AND(ISNA(MATCH($B62,#REF!,0)),ISNA(MATCH($B62,#REF!,0))),"","*")</f>
        <v>*</v>
      </c>
      <c r="Q62" s="202">
        <v>6</v>
      </c>
      <c r="R62" s="197" t="s">
        <v>372</v>
      </c>
      <c r="S62" s="197" t="s">
        <v>373</v>
      </c>
      <c r="T62" s="197" t="s">
        <v>374</v>
      </c>
    </row>
    <row r="63" spans="1:20" ht="56.25" customHeight="1">
      <c r="A63" s="152" t="str">
        <f>IF(ISBLANK(B63),"",IF(ISNA(MATCH(B63,#REF!,0)),"?","+"))</f>
        <v>+</v>
      </c>
      <c r="B63" s="154" t="s">
        <v>77</v>
      </c>
      <c r="C63" s="207" t="s">
        <v>232</v>
      </c>
      <c r="D63" s="204"/>
      <c r="E63" s="204">
        <v>15</v>
      </c>
      <c r="F63" s="204"/>
      <c r="G63" s="204">
        <v>30</v>
      </c>
      <c r="H63" s="204"/>
      <c r="I63" s="204"/>
      <c r="J63" s="204">
        <v>3</v>
      </c>
      <c r="K63" s="198" t="e">
        <f>IF(AND(NOT(ISBLANK(#REF!)),OR(ISNA(MATCH(#REF!,#REF!,0)),#REF!="Podst")),"Podst?",IF(AND(NOT(ISBLANK(#REF!)),OR(ISNA(MATCH(#REF!,#REF!,0)),#REF!="Kier")),"Kier?",IF(AND(NOT(ISBLANK(#REF!)),OR(ISNA(MATCH(#REF!,#REF!,0)),#REF!="Inne")),"Inne?",SUM(E63:I63))))</f>
        <v>#REF!</v>
      </c>
      <c r="L63" s="198" t="s">
        <v>48</v>
      </c>
      <c r="M63" s="198"/>
      <c r="N63" s="198" t="s">
        <v>131</v>
      </c>
      <c r="O63" s="198" t="s">
        <v>132</v>
      </c>
      <c r="P63" s="204" t="str">
        <f>IF(AND(ISNA(MATCH($B63,#REF!,0)),ISNA(MATCH($B63,#REF!,0))),"","*")</f>
        <v>*</v>
      </c>
      <c r="Q63" s="198">
        <f t="shared" ref="Q63:Q66" si="8">Q62</f>
        <v>6</v>
      </c>
      <c r="R63" s="198" t="s">
        <v>375</v>
      </c>
      <c r="S63" s="198" t="s">
        <v>376</v>
      </c>
      <c r="T63" s="198" t="s">
        <v>377</v>
      </c>
    </row>
    <row r="64" spans="1:20" ht="46.5" customHeight="1">
      <c r="A64" s="152" t="str">
        <f>IF(ISBLANK(B64),"",IF(ISNA(MATCH(B64,#REF!,0)),"?","+"))</f>
        <v>+</v>
      </c>
      <c r="B64" s="154" t="s">
        <v>82</v>
      </c>
      <c r="C64" s="205" t="s">
        <v>429</v>
      </c>
      <c r="D64" s="199" t="s">
        <v>157</v>
      </c>
      <c r="E64" s="199">
        <v>30</v>
      </c>
      <c r="F64" s="199"/>
      <c r="G64" s="199">
        <v>30</v>
      </c>
      <c r="H64" s="199"/>
      <c r="I64" s="199"/>
      <c r="J64" s="199">
        <v>5</v>
      </c>
      <c r="K64" s="200" t="e">
        <f>IF(AND(NOT(ISBLANK(#REF!)),OR(ISNA(MATCH(#REF!,#REF!,0)),#REF!="Podst")),"Podst?",IF(AND(NOT(ISBLANK(#REF!)),OR(ISNA(MATCH(#REF!,#REF!,0)),#REF!="Kier")),"Kier?",IF(AND(NOT(ISBLANK(#REF!)),OR(ISNA(MATCH(#REF!,#REF!,0)),#REF!="Inne")),"Inne?",SUM(E64:I64))))</f>
        <v>#REF!</v>
      </c>
      <c r="L64" s="197"/>
      <c r="M64" s="197"/>
      <c r="N64" s="197" t="s">
        <v>131</v>
      </c>
      <c r="O64" s="197" t="s">
        <v>132</v>
      </c>
      <c r="P64" s="201" t="str">
        <f>IF(AND(ISNA(MATCH($B64,#REF!,0)),ISNA(MATCH($B64,#REF!,0))),"","*")</f>
        <v>*</v>
      </c>
      <c r="Q64" s="202">
        <f t="shared" si="8"/>
        <v>6</v>
      </c>
      <c r="R64" s="197" t="s">
        <v>378</v>
      </c>
      <c r="S64" s="197" t="s">
        <v>379</v>
      </c>
      <c r="T64" s="197" t="s">
        <v>380</v>
      </c>
    </row>
    <row r="65" spans="1:20" ht="28.5" customHeight="1">
      <c r="A65" s="152" t="str">
        <f>IF(ISBLANK(B65),"",IF(ISNA(MATCH(B65,#REF!,0)),"?","+"))</f>
        <v>+</v>
      </c>
      <c r="B65" s="154" t="s">
        <v>83</v>
      </c>
      <c r="C65" s="203" t="s">
        <v>96</v>
      </c>
      <c r="D65" s="204" t="s">
        <v>30</v>
      </c>
      <c r="E65" s="204">
        <v>30</v>
      </c>
      <c r="F65" s="204"/>
      <c r="G65" s="204">
        <v>30</v>
      </c>
      <c r="H65" s="204"/>
      <c r="I65" s="204"/>
      <c r="J65" s="204">
        <v>5</v>
      </c>
      <c r="K65" s="198" t="e">
        <f>IF(AND(NOT(ISBLANK(#REF!)),OR(ISNA(MATCH(#REF!,#REF!,0)),#REF!="Podst")),"Podst?",IF(AND(NOT(ISBLANK(#REF!)),OR(ISNA(MATCH(#REF!,#REF!,0)),#REF!="Kier")),"Kier?",IF(AND(NOT(ISBLANK(#REF!)),OR(ISNA(MATCH(#REF!,#REF!,0)),#REF!="Inne")),"Inne?",SUM(E65:I65))))</f>
        <v>#REF!</v>
      </c>
      <c r="L65" s="198"/>
      <c r="M65" s="198"/>
      <c r="N65" s="198" t="s">
        <v>131</v>
      </c>
      <c r="O65" s="198" t="s">
        <v>132</v>
      </c>
      <c r="P65" s="204" t="str">
        <f>IF(AND(ISNA(MATCH($B65,#REF!,0)),ISNA(MATCH($B65,#REF!,0))),"","*")</f>
        <v>*</v>
      </c>
      <c r="Q65" s="198">
        <f t="shared" si="8"/>
        <v>6</v>
      </c>
      <c r="R65" s="198" t="s">
        <v>381</v>
      </c>
      <c r="S65" s="198" t="s">
        <v>382</v>
      </c>
      <c r="T65" s="198" t="s">
        <v>383</v>
      </c>
    </row>
    <row r="66" spans="1:20" ht="54.75" customHeight="1">
      <c r="A66" s="152" t="str">
        <f>IF(ISBLANK(B66),"",IF(ISNA(MATCH(B66,#REF!,0)),"?","+"))</f>
        <v>+</v>
      </c>
      <c r="B66" s="154" t="s">
        <v>78</v>
      </c>
      <c r="C66" s="205" t="s">
        <v>158</v>
      </c>
      <c r="D66" s="199" t="s">
        <v>30</v>
      </c>
      <c r="E66" s="199">
        <v>30</v>
      </c>
      <c r="F66" s="199"/>
      <c r="G66" s="199">
        <v>30</v>
      </c>
      <c r="H66" s="199"/>
      <c r="I66" s="199"/>
      <c r="J66" s="199">
        <v>5</v>
      </c>
      <c r="K66" s="200" t="e">
        <f>IF(AND(NOT(ISBLANK(#REF!)),OR(ISNA(MATCH(#REF!,#REF!,0)),#REF!="Podst")),"Podst?",IF(AND(NOT(ISBLANK(#REF!)),OR(ISNA(MATCH(#REF!,#REF!,0)),#REF!="Kier")),"Kier?",IF(AND(NOT(ISBLANK(#REF!)),OR(ISNA(MATCH(#REF!,#REF!,0)),#REF!="Inne")),"Inne?",SUM(E66:I66))))</f>
        <v>#REF!</v>
      </c>
      <c r="L66" s="197"/>
      <c r="M66" s="197"/>
      <c r="N66" s="197" t="s">
        <v>131</v>
      </c>
      <c r="O66" s="197"/>
      <c r="P66" s="201" t="str">
        <f>IF(AND(ISNA(MATCH($B66,#REF!,0)),ISNA(MATCH($B66,#REF!,0))),"","*")</f>
        <v>*</v>
      </c>
      <c r="Q66" s="202">
        <f t="shared" si="8"/>
        <v>6</v>
      </c>
      <c r="R66" s="197" t="s">
        <v>384</v>
      </c>
      <c r="S66" s="197" t="s">
        <v>385</v>
      </c>
      <c r="T66" s="197" t="s">
        <v>386</v>
      </c>
    </row>
    <row r="67" spans="1:20" ht="56.25" customHeight="1">
      <c r="A67" s="152" t="str">
        <f>IF(ISBLANK(B67),"",IF(ISNA(MATCH(B67,#REF!,0)),"?","+"))</f>
        <v>+</v>
      </c>
      <c r="B67" s="154" t="s">
        <v>61</v>
      </c>
      <c r="C67" s="207" t="s">
        <v>176</v>
      </c>
      <c r="D67" s="204"/>
      <c r="E67" s="204">
        <v>15</v>
      </c>
      <c r="F67" s="204"/>
      <c r="G67" s="204">
        <v>30</v>
      </c>
      <c r="H67" s="204"/>
      <c r="I67" s="204"/>
      <c r="J67" s="204">
        <v>3</v>
      </c>
      <c r="K67" s="198" t="e">
        <f>IF(AND(NOT(ISBLANK(#REF!)),OR(ISNA(MATCH(#REF!,#REF!,0)),#REF!="Podst")),"Podst?",IF(AND(NOT(ISBLANK(#REF!)),OR(ISNA(MATCH(#REF!,#REF!,0)),#REF!="Kier")),"Kier?",IF(AND(NOT(ISBLANK(#REF!)),OR(ISNA(MATCH(#REF!,#REF!,0)),#REF!="Inne")),"Inne?",SUM(E67:I67))))</f>
        <v>#REF!</v>
      </c>
      <c r="L67" s="198" t="s">
        <v>48</v>
      </c>
      <c r="M67" s="198"/>
      <c r="N67" s="198" t="s">
        <v>131</v>
      </c>
      <c r="O67" s="198" t="s">
        <v>132</v>
      </c>
      <c r="P67" s="204" t="str">
        <f>IF(AND(ISNA(MATCH($B67,#REF!,0)),ISNA(MATCH($B67,#REF!,0))),"","*")</f>
        <v>*</v>
      </c>
      <c r="Q67" s="198">
        <f>Q66</f>
        <v>6</v>
      </c>
      <c r="R67" s="198" t="s">
        <v>387</v>
      </c>
      <c r="S67" s="198" t="s">
        <v>388</v>
      </c>
      <c r="T67" s="198" t="s">
        <v>389</v>
      </c>
    </row>
    <row r="68" spans="1:20" ht="54.75" customHeight="1">
      <c r="A68" s="152"/>
      <c r="B68" s="154"/>
      <c r="C68" s="205" t="s">
        <v>229</v>
      </c>
      <c r="D68" s="199"/>
      <c r="E68" s="199"/>
      <c r="F68" s="199"/>
      <c r="G68" s="199"/>
      <c r="H68" s="199"/>
      <c r="I68" s="199"/>
      <c r="J68" s="199">
        <v>3</v>
      </c>
      <c r="K68" s="198"/>
      <c r="L68" s="197" t="s">
        <v>48</v>
      </c>
      <c r="M68" s="197"/>
      <c r="N68" s="197" t="s">
        <v>131</v>
      </c>
      <c r="O68" s="197"/>
      <c r="P68" s="197"/>
      <c r="Q68" s="197"/>
      <c r="R68" s="197"/>
      <c r="S68" s="197" t="s">
        <v>430</v>
      </c>
      <c r="T68" s="197"/>
    </row>
    <row r="69" spans="1:20" ht="49.5" customHeight="1">
      <c r="A69" s="11" t="str">
        <f>IF(ISBLANK(B69),"",IF(ISNA(MATCH(B69,#REF!,0)),"?","+"))</f>
        <v>+</v>
      </c>
      <c r="B69" s="54" t="s">
        <v>85</v>
      </c>
      <c r="C69" s="207" t="s">
        <v>177</v>
      </c>
      <c r="D69" s="204"/>
      <c r="E69" s="204">
        <v>15</v>
      </c>
      <c r="F69" s="204"/>
      <c r="G69" s="204">
        <v>30</v>
      </c>
      <c r="H69" s="204"/>
      <c r="I69" s="204"/>
      <c r="J69" s="204">
        <v>3</v>
      </c>
      <c r="K69" s="209" t="e">
        <v>#REF!</v>
      </c>
      <c r="L69" s="198" t="s">
        <v>48</v>
      </c>
      <c r="M69" s="198" t="s">
        <v>130</v>
      </c>
      <c r="N69" s="198"/>
      <c r="O69" s="198" t="s">
        <v>132</v>
      </c>
      <c r="P69" s="198" t="s">
        <v>175</v>
      </c>
      <c r="Q69" s="198">
        <v>6</v>
      </c>
      <c r="R69" s="198" t="s">
        <v>390</v>
      </c>
      <c r="S69" s="198" t="s">
        <v>391</v>
      </c>
      <c r="T69" s="198" t="s">
        <v>392</v>
      </c>
    </row>
    <row r="70" spans="1:20">
      <c r="A70" s="2"/>
      <c r="B70" s="2"/>
      <c r="C70" s="75"/>
      <c r="D70" s="85"/>
      <c r="E70" s="30">
        <f t="shared" ref="E70:K70" si="9">SUM(E62:E69)</f>
        <v>165</v>
      </c>
      <c r="F70" s="30">
        <f t="shared" si="9"/>
        <v>15</v>
      </c>
      <c r="G70" s="30">
        <f t="shared" si="9"/>
        <v>195</v>
      </c>
      <c r="H70" s="30">
        <f t="shared" si="9"/>
        <v>0</v>
      </c>
      <c r="I70" s="63">
        <f t="shared" si="9"/>
        <v>0</v>
      </c>
      <c r="J70" s="64">
        <f t="shared" si="9"/>
        <v>33</v>
      </c>
      <c r="K70" s="3" t="e">
        <f t="shared" si="9"/>
        <v>#REF!</v>
      </c>
      <c r="L70" s="44"/>
      <c r="M70" s="44"/>
      <c r="N70" s="44"/>
      <c r="O70" s="44"/>
      <c r="P70" s="44"/>
      <c r="R70" s="18"/>
      <c r="S70" s="12"/>
      <c r="T70" s="12"/>
    </row>
    <row r="71" spans="1:20" ht="24">
      <c r="A71" s="1"/>
      <c r="B71" s="1"/>
      <c r="C71" s="1"/>
      <c r="D71" s="65" t="s">
        <v>38</v>
      </c>
      <c r="E71" s="66">
        <f>SUM(E70:I70)</f>
        <v>375</v>
      </c>
      <c r="F71" s="27"/>
      <c r="G71" s="27"/>
      <c r="H71" s="27"/>
      <c r="I71" s="27"/>
      <c r="J71" s="27"/>
      <c r="K71" s="1"/>
      <c r="L71" s="43"/>
      <c r="M71" s="43"/>
      <c r="N71" s="43"/>
      <c r="O71" s="43"/>
      <c r="P71" s="43"/>
    </row>
    <row r="72" spans="1:20">
      <c r="A72" s="1"/>
      <c r="C72" s="73" t="s">
        <v>35</v>
      </c>
      <c r="D72" s="27"/>
      <c r="E72" s="27"/>
      <c r="F72" s="27"/>
      <c r="G72" s="27"/>
      <c r="H72" s="27"/>
      <c r="I72" s="27"/>
      <c r="J72" s="27"/>
      <c r="K72" s="1"/>
      <c r="L72" s="43"/>
      <c r="M72" s="43"/>
      <c r="N72" s="43"/>
      <c r="O72" s="43"/>
      <c r="P72" s="43"/>
      <c r="R72" s="265" t="s">
        <v>445</v>
      </c>
      <c r="S72" s="265"/>
      <c r="T72" s="265"/>
    </row>
    <row r="73" spans="1:20" ht="22.5" customHeight="1">
      <c r="A73" s="16" t="s">
        <v>14</v>
      </c>
      <c r="B73" s="15" t="s">
        <v>57</v>
      </c>
      <c r="C73" s="60" t="s">
        <v>120</v>
      </c>
      <c r="D73" s="59" t="s">
        <v>44</v>
      </c>
      <c r="E73" s="59" t="s">
        <v>24</v>
      </c>
      <c r="F73" s="59" t="s">
        <v>25</v>
      </c>
      <c r="G73" s="59" t="s">
        <v>26</v>
      </c>
      <c r="H73" s="59" t="s">
        <v>27</v>
      </c>
      <c r="I73" s="59" t="s">
        <v>45</v>
      </c>
      <c r="J73" s="59" t="s">
        <v>28</v>
      </c>
      <c r="K73" s="84" t="s">
        <v>39</v>
      </c>
      <c r="L73" s="70" t="s">
        <v>47</v>
      </c>
      <c r="M73" s="122" t="s">
        <v>130</v>
      </c>
      <c r="N73" s="122" t="s">
        <v>131</v>
      </c>
      <c r="O73" s="122" t="s">
        <v>132</v>
      </c>
      <c r="P73" s="60" t="s">
        <v>43</v>
      </c>
      <c r="Q73" s="53"/>
      <c r="R73" s="74" t="s">
        <v>18</v>
      </c>
      <c r="S73" s="74" t="s">
        <v>21</v>
      </c>
      <c r="T73" s="60" t="s">
        <v>19</v>
      </c>
    </row>
    <row r="74" spans="1:20" ht="52.5" customHeight="1">
      <c r="A74" s="152" t="str">
        <f>IF(ISBLANK(B74),"",IF(ISNA(MATCH(B74,#REF!,0)),"?","+"))</f>
        <v>+</v>
      </c>
      <c r="B74" s="154" t="s">
        <v>72</v>
      </c>
      <c r="C74" s="206" t="s">
        <v>180</v>
      </c>
      <c r="D74" s="199"/>
      <c r="E74" s="199">
        <v>15</v>
      </c>
      <c r="F74" s="199"/>
      <c r="G74" s="199">
        <v>30</v>
      </c>
      <c r="H74" s="199"/>
      <c r="I74" s="199"/>
      <c r="J74" s="199">
        <v>3</v>
      </c>
      <c r="K74" s="200" t="e">
        <f>IF(AND(NOT(ISBLANK(#REF!)),OR(ISNA(MATCH(#REF!,#REF!,0)),#REF!="Podst")),"Podst?",IF(AND(NOT(ISBLANK(#REF!)),OR(ISNA(MATCH(#REF!,#REF!,0)),#REF!="Kier")),"Kier?",IF(AND(NOT(ISBLANK(#REF!)),OR(ISNA(MATCH(#REF!,#REF!,0)),#REF!="Inne")),"Inne?",SUM(E74:I74))))</f>
        <v>#REF!</v>
      </c>
      <c r="L74" s="197" t="s">
        <v>48</v>
      </c>
      <c r="M74" s="197"/>
      <c r="N74" s="197" t="s">
        <v>131</v>
      </c>
      <c r="O74" s="197"/>
      <c r="P74" s="201" t="str">
        <f>IF(AND(ISNA(MATCH($B74,#REF!,0)),ISNA(MATCH($B74,#REF!,0))),"","*")</f>
        <v>*</v>
      </c>
      <c r="Q74" s="202" t="e">
        <f>#REF!</f>
        <v>#REF!</v>
      </c>
      <c r="R74" s="197" t="s">
        <v>393</v>
      </c>
      <c r="S74" s="197" t="s">
        <v>394</v>
      </c>
      <c r="T74" s="197" t="s">
        <v>395</v>
      </c>
    </row>
    <row r="75" spans="1:20" ht="27" customHeight="1">
      <c r="A75" s="152" t="str">
        <f>IF(ISBLANK(B75),"",IF(ISNA(MATCH(B75,#REF!,0)),"?","+"))</f>
        <v>+</v>
      </c>
      <c r="B75" s="154" t="s">
        <v>81</v>
      </c>
      <c r="C75" s="203" t="s">
        <v>149</v>
      </c>
      <c r="D75" s="204" t="s">
        <v>30</v>
      </c>
      <c r="E75" s="204">
        <v>30</v>
      </c>
      <c r="F75" s="204"/>
      <c r="G75" s="204">
        <v>30</v>
      </c>
      <c r="H75" s="204"/>
      <c r="I75" s="204"/>
      <c r="J75" s="204">
        <v>5</v>
      </c>
      <c r="K75" s="198" t="e">
        <f>IF(AND(NOT(ISBLANK(#REF!)),OR(ISNA(MATCH(#REF!,#REF!,0)),#REF!="Podst")),"Podst?",IF(AND(NOT(ISBLANK(#REF!)),OR(ISNA(MATCH(#REF!,#REF!,0)),#REF!="Kier")),"Kier?",IF(AND(NOT(ISBLANK(#REF!)),OR(ISNA(MATCH(#REF!,#REF!,0)),#REF!="Inne")),"Inne?",SUM(E75:I75))))</f>
        <v>#REF!</v>
      </c>
      <c r="L75" s="198"/>
      <c r="M75" s="198"/>
      <c r="N75" s="198" t="s">
        <v>131</v>
      </c>
      <c r="O75" s="198"/>
      <c r="P75" s="204" t="str">
        <f>IF(AND(ISNA(MATCH($B75,#REF!,0)),ISNA(MATCH($B75,#REF!,0))),"","*")</f>
        <v>*</v>
      </c>
      <c r="Q75" s="198" t="e">
        <f t="shared" ref="Q75:Q79" si="10">Q74</f>
        <v>#REF!</v>
      </c>
      <c r="R75" s="198" t="s">
        <v>396</v>
      </c>
      <c r="S75" s="198" t="s">
        <v>397</v>
      </c>
      <c r="T75" s="198" t="s">
        <v>374</v>
      </c>
    </row>
    <row r="76" spans="1:20" ht="42" customHeight="1">
      <c r="A76" s="152" t="str">
        <f>IF(ISBLANK(B76),"",IF(ISNA(MATCH(B76,#REF!,0)),"?","+"))</f>
        <v>+</v>
      </c>
      <c r="B76" s="154" t="s">
        <v>12</v>
      </c>
      <c r="C76" s="206" t="s">
        <v>174</v>
      </c>
      <c r="D76" s="199" t="s">
        <v>30</v>
      </c>
      <c r="E76" s="199">
        <v>15</v>
      </c>
      <c r="F76" s="199"/>
      <c r="G76" s="199">
        <v>30</v>
      </c>
      <c r="H76" s="199"/>
      <c r="I76" s="199"/>
      <c r="J76" s="199">
        <v>3</v>
      </c>
      <c r="K76" s="200" t="e">
        <f>IF(AND(NOT(ISBLANK(#REF!)),OR(ISNA(MATCH(#REF!,#REF!,0)),#REF!="Podst")),"Podst?",IF(AND(NOT(ISBLANK(#REF!)),OR(ISNA(MATCH(#REF!,#REF!,0)),#REF!="Kier")),"Kier?",IF(AND(NOT(ISBLANK(#REF!)),OR(ISNA(MATCH(#REF!,#REF!,0)),#REF!="Inne")),"Inne?",SUM(E76:I76))))</f>
        <v>#REF!</v>
      </c>
      <c r="L76" s="197" t="s">
        <v>48</v>
      </c>
      <c r="M76" s="197"/>
      <c r="N76" s="197" t="s">
        <v>131</v>
      </c>
      <c r="O76" s="197" t="s">
        <v>132</v>
      </c>
      <c r="P76" s="201" t="str">
        <f>IF(AND(ISNA(MATCH($B76,#REF!,0)),ISNA(MATCH($B76,#REF!,0))),"","*")</f>
        <v>*</v>
      </c>
      <c r="Q76" s="202" t="e">
        <f>Q75</f>
        <v>#REF!</v>
      </c>
      <c r="R76" s="197" t="s">
        <v>398</v>
      </c>
      <c r="S76" s="197" t="s">
        <v>399</v>
      </c>
      <c r="T76" s="197" t="s">
        <v>400</v>
      </c>
    </row>
    <row r="77" spans="1:20" ht="72" customHeight="1">
      <c r="A77" s="152" t="str">
        <f>IF(ISBLANK(B77),"",IF(ISNA(MATCH(B77,#REF!,0)),"?","+"))</f>
        <v>+</v>
      </c>
      <c r="B77" s="154" t="s">
        <v>73</v>
      </c>
      <c r="C77" s="207" t="s">
        <v>178</v>
      </c>
      <c r="D77" s="204"/>
      <c r="E77" s="204">
        <v>15</v>
      </c>
      <c r="F77" s="204"/>
      <c r="G77" s="204">
        <v>30</v>
      </c>
      <c r="H77" s="204"/>
      <c r="I77" s="204"/>
      <c r="J77" s="204">
        <v>3</v>
      </c>
      <c r="K77" s="198" t="e">
        <f>IF(AND(NOT(ISBLANK(#REF!)),OR(ISNA(MATCH(#REF!,#REF!,0)),#REF!="Podst")),"Podst?",IF(AND(NOT(ISBLANK(#REF!)),OR(ISNA(MATCH(#REF!,#REF!,0)),#REF!="Kier")),"Kier?",IF(AND(NOT(ISBLANK(#REF!)),OR(ISNA(MATCH(#REF!,#REF!,0)),#REF!="Inne")),"Inne?",SUM(E77:I77))))</f>
        <v>#REF!</v>
      </c>
      <c r="L77" s="198" t="s">
        <v>48</v>
      </c>
      <c r="M77" s="198"/>
      <c r="N77" s="198" t="s">
        <v>131</v>
      </c>
      <c r="O77" s="198"/>
      <c r="P77" s="204" t="str">
        <f>IF(AND(ISNA(MATCH($B77,#REF!,0)),ISNA(MATCH($B77,#REF!,0))),"","*")</f>
        <v>*</v>
      </c>
      <c r="Q77" s="198" t="e">
        <f>#REF!</f>
        <v>#REF!</v>
      </c>
      <c r="R77" s="208" t="s">
        <v>401</v>
      </c>
      <c r="S77" s="208" t="s">
        <v>402</v>
      </c>
      <c r="T77" s="208" t="s">
        <v>403</v>
      </c>
    </row>
    <row r="78" spans="1:20" ht="32.25" customHeight="1">
      <c r="A78" s="152" t="str">
        <f>IF(ISBLANK(B78),"",IF(ISNA(MATCH(B78,#REF!,0)),"?","+"))</f>
        <v>+</v>
      </c>
      <c r="B78" s="154" t="s">
        <v>11</v>
      </c>
      <c r="C78" s="205" t="s">
        <v>159</v>
      </c>
      <c r="D78" s="199" t="s">
        <v>30</v>
      </c>
      <c r="E78" s="199">
        <v>15</v>
      </c>
      <c r="F78" s="199"/>
      <c r="G78" s="199">
        <v>30</v>
      </c>
      <c r="H78" s="199"/>
      <c r="I78" s="199"/>
      <c r="J78" s="199">
        <v>4</v>
      </c>
      <c r="K78" s="200" t="e">
        <f>IF(AND(NOT(ISBLANK(#REF!)),OR(ISNA(MATCH(#REF!,#REF!,0)),#REF!="Podst")),"Podst?",IF(AND(NOT(ISBLANK(#REF!)),OR(ISNA(MATCH(#REF!,#REF!,0)),#REF!="Kier")),"Kier?",IF(AND(NOT(ISBLANK(#REF!)),OR(ISNA(MATCH(#REF!,#REF!,0)),#REF!="Inne")),"Inne?",SUM(E78:I78))))</f>
        <v>#REF!</v>
      </c>
      <c r="L78" s="197"/>
      <c r="M78" s="197"/>
      <c r="N78" s="197" t="s">
        <v>131</v>
      </c>
      <c r="O78" s="197" t="s">
        <v>132</v>
      </c>
      <c r="P78" s="201" t="str">
        <f>IF(AND(ISNA(MATCH($B78,#REF!,0)),ISNA(MATCH($B78,#REF!,0))),"","*")</f>
        <v>*</v>
      </c>
      <c r="Q78" s="202" t="e">
        <f t="shared" si="10"/>
        <v>#REF!</v>
      </c>
      <c r="R78" s="197" t="s">
        <v>404</v>
      </c>
      <c r="S78" s="197" t="s">
        <v>405</v>
      </c>
      <c r="T78" s="197" t="s">
        <v>406</v>
      </c>
    </row>
    <row r="79" spans="1:20" ht="33" customHeight="1">
      <c r="A79" s="152" t="str">
        <f>IF(ISBLANK(B79),"",IF(ISNA(MATCH(B79,#REF!,0)),"?","+"))</f>
        <v>+</v>
      </c>
      <c r="B79" s="154" t="s">
        <v>74</v>
      </c>
      <c r="C79" s="203" t="s">
        <v>155</v>
      </c>
      <c r="D79" s="204"/>
      <c r="E79" s="204"/>
      <c r="F79" s="204"/>
      <c r="G79" s="204"/>
      <c r="H79" s="204">
        <v>60</v>
      </c>
      <c r="I79" s="204"/>
      <c r="J79" s="204">
        <v>5</v>
      </c>
      <c r="K79" s="198" t="e">
        <f>IF(AND(NOT(ISBLANK(#REF!)),OR(ISNA(MATCH(#REF!,#REF!,0)),#REF!="Podst")),"Podst?",IF(AND(NOT(ISBLANK(#REF!)),OR(ISNA(MATCH(#REF!,#REF!,0)),#REF!="Kier")),"Kier?",IF(AND(NOT(ISBLANK(#REF!)),OR(ISNA(MATCH(#REF!,#REF!,0)),#REF!="Inne")),"Inne?",SUM(E79:I79))))</f>
        <v>#REF!</v>
      </c>
      <c r="L79" s="198"/>
      <c r="M79" s="198"/>
      <c r="N79" s="198" t="s">
        <v>131</v>
      </c>
      <c r="O79" s="198"/>
      <c r="P79" s="204" t="str">
        <f>IF(AND(ISNA(MATCH($B79,#REF!,0)),ISNA(MATCH($B79,#REF!,0))),"","*")</f>
        <v>*</v>
      </c>
      <c r="Q79" s="198" t="e">
        <f t="shared" si="10"/>
        <v>#REF!</v>
      </c>
      <c r="R79" s="198" t="s">
        <v>407</v>
      </c>
      <c r="S79" s="198" t="s">
        <v>408</v>
      </c>
      <c r="T79" s="198" t="s">
        <v>409</v>
      </c>
    </row>
    <row r="80" spans="1:20" ht="51" customHeight="1">
      <c r="A80" s="152" t="str">
        <f>IF(ISBLANK(B80),"",IF(ISNA(MATCH(B80,#REF!,0)),"?","+"))</f>
        <v>+</v>
      </c>
      <c r="B80" s="154" t="s">
        <v>15</v>
      </c>
      <c r="C80" s="206" t="s">
        <v>179</v>
      </c>
      <c r="D80" s="199"/>
      <c r="E80" s="199">
        <v>15</v>
      </c>
      <c r="F80" s="199"/>
      <c r="G80" s="199">
        <v>30</v>
      </c>
      <c r="H80" s="199"/>
      <c r="I80" s="199"/>
      <c r="J80" s="199">
        <v>3</v>
      </c>
      <c r="K80" s="200" t="e">
        <v>#REF!</v>
      </c>
      <c r="L80" s="197" t="s">
        <v>48</v>
      </c>
      <c r="M80" s="197"/>
      <c r="N80" s="197" t="s">
        <v>131</v>
      </c>
      <c r="O80" s="197"/>
      <c r="P80" s="201" t="s">
        <v>175</v>
      </c>
      <c r="Q80" s="202" t="e">
        <v>#REF!</v>
      </c>
      <c r="R80" s="197" t="s">
        <v>410</v>
      </c>
      <c r="S80" s="197" t="s">
        <v>411</v>
      </c>
      <c r="T80" s="197" t="s">
        <v>249</v>
      </c>
    </row>
    <row r="81" spans="1:20" ht="57" customHeight="1">
      <c r="A81" s="152"/>
      <c r="B81" s="154"/>
      <c r="C81" s="203" t="s">
        <v>231</v>
      </c>
      <c r="D81" s="204"/>
      <c r="E81" s="204"/>
      <c r="F81" s="204"/>
      <c r="G81" s="204"/>
      <c r="H81" s="204"/>
      <c r="I81" s="204"/>
      <c r="J81" s="204">
        <v>8</v>
      </c>
      <c r="K81" s="200"/>
      <c r="L81" s="198" t="s">
        <v>48</v>
      </c>
      <c r="M81" s="198"/>
      <c r="N81" s="198" t="s">
        <v>131</v>
      </c>
      <c r="O81" s="198"/>
      <c r="P81" s="198"/>
      <c r="Q81" s="198"/>
      <c r="R81" s="198"/>
      <c r="S81" s="198" t="s">
        <v>430</v>
      </c>
      <c r="T81" s="198"/>
    </row>
    <row r="82" spans="1:20" ht="79.5" customHeight="1">
      <c r="A82" s="152"/>
      <c r="B82" s="154"/>
      <c r="C82" s="206" t="s">
        <v>230</v>
      </c>
      <c r="D82" s="199"/>
      <c r="E82" s="199"/>
      <c r="F82" s="199"/>
      <c r="G82" s="199"/>
      <c r="H82" s="199"/>
      <c r="I82" s="199"/>
      <c r="J82" s="199">
        <v>12</v>
      </c>
      <c r="K82" s="198"/>
      <c r="L82" s="197" t="s">
        <v>48</v>
      </c>
      <c r="M82" s="197"/>
      <c r="N82" s="197" t="s">
        <v>131</v>
      </c>
      <c r="O82" s="197"/>
      <c r="P82" s="197"/>
      <c r="Q82" s="197"/>
      <c r="R82" s="197" t="s">
        <v>412</v>
      </c>
      <c r="S82" s="197" t="s">
        <v>413</v>
      </c>
      <c r="T82" s="197" t="s">
        <v>414</v>
      </c>
    </row>
    <row r="83" spans="1:20">
      <c r="A83" s="2"/>
      <c r="B83" s="2"/>
      <c r="C83" s="75"/>
      <c r="D83" s="85"/>
      <c r="E83" s="30">
        <f t="shared" ref="E83:J83" si="11">SUM(E74:E82)</f>
        <v>105</v>
      </c>
      <c r="F83" s="30">
        <f t="shared" si="11"/>
        <v>0</v>
      </c>
      <c r="G83" s="30">
        <f t="shared" si="11"/>
        <v>180</v>
      </c>
      <c r="H83" s="78">
        <f t="shared" si="11"/>
        <v>60</v>
      </c>
      <c r="I83" s="79">
        <f t="shared" si="11"/>
        <v>0</v>
      </c>
      <c r="J83" s="80">
        <f t="shared" si="11"/>
        <v>46</v>
      </c>
      <c r="K83" s="3" t="e">
        <f>SUM(K74:K80)</f>
        <v>#REF!</v>
      </c>
      <c r="L83" s="44"/>
      <c r="M83" s="44"/>
      <c r="N83" s="44"/>
      <c r="O83" s="44"/>
      <c r="P83" s="44"/>
      <c r="R83" s="18"/>
      <c r="S83" s="12"/>
      <c r="T83" s="12"/>
    </row>
    <row r="84" spans="1:20" ht="25.5">
      <c r="A84" s="1"/>
      <c r="B84" s="1"/>
      <c r="C84" s="1"/>
      <c r="D84" s="65" t="s">
        <v>38</v>
      </c>
      <c r="E84" s="66">
        <f>SUM(E83:I83)</f>
        <v>345</v>
      </c>
      <c r="F84" s="27"/>
      <c r="G84" s="27"/>
      <c r="H84" s="32" t="s">
        <v>46</v>
      </c>
      <c r="I84" s="33"/>
      <c r="J84" s="31">
        <f>J70+J83</f>
        <v>79</v>
      </c>
      <c r="K84" s="1"/>
      <c r="L84" s="43"/>
      <c r="M84" s="43"/>
      <c r="N84" s="43"/>
      <c r="O84" s="43"/>
      <c r="P84" s="43"/>
    </row>
    <row r="85" spans="1:20">
      <c r="A85" s="1"/>
      <c r="C85" s="73" t="s">
        <v>36</v>
      </c>
      <c r="D85" s="27"/>
      <c r="E85" s="27"/>
      <c r="F85" s="27"/>
      <c r="G85" s="27"/>
      <c r="H85" s="27"/>
      <c r="I85" s="27"/>
      <c r="J85" s="27"/>
      <c r="K85" s="1"/>
      <c r="L85" s="43"/>
      <c r="M85" s="43"/>
      <c r="N85" s="43"/>
      <c r="O85" s="43"/>
      <c r="P85" s="43"/>
      <c r="R85" s="265" t="s">
        <v>445</v>
      </c>
      <c r="S85" s="265"/>
      <c r="T85" s="265"/>
    </row>
    <row r="86" spans="1:20" ht="22.5" customHeight="1">
      <c r="A86" s="16" t="s">
        <v>14</v>
      </c>
      <c r="B86" s="15" t="s">
        <v>57</v>
      </c>
      <c r="C86" s="60" t="s">
        <v>120</v>
      </c>
      <c r="D86" s="59" t="s">
        <v>44</v>
      </c>
      <c r="E86" s="59" t="s">
        <v>24</v>
      </c>
      <c r="F86" s="59" t="s">
        <v>25</v>
      </c>
      <c r="G86" s="59" t="s">
        <v>26</v>
      </c>
      <c r="H86" s="59" t="s">
        <v>27</v>
      </c>
      <c r="I86" s="59" t="s">
        <v>45</v>
      </c>
      <c r="J86" s="59" t="s">
        <v>28</v>
      </c>
      <c r="K86" s="84" t="s">
        <v>39</v>
      </c>
      <c r="L86" s="135" t="s">
        <v>47</v>
      </c>
      <c r="M86" s="122" t="s">
        <v>130</v>
      </c>
      <c r="N86" s="122" t="s">
        <v>131</v>
      </c>
      <c r="O86" s="122" t="s">
        <v>132</v>
      </c>
      <c r="P86" s="60" t="s">
        <v>43</v>
      </c>
      <c r="Q86" s="53"/>
      <c r="R86" s="74" t="s">
        <v>18</v>
      </c>
      <c r="S86" s="74" t="s">
        <v>21</v>
      </c>
      <c r="T86" s="60" t="s">
        <v>19</v>
      </c>
    </row>
    <row r="87" spans="1:20" ht="66" customHeight="1">
      <c r="A87" s="152" t="str">
        <f>IF(ISBLANK(B87),"",IF(ISNA(MATCH(B87,#REF!,0)),"?","+"))</f>
        <v>+</v>
      </c>
      <c r="B87" s="154" t="s">
        <v>84</v>
      </c>
      <c r="C87" s="206" t="s">
        <v>298</v>
      </c>
      <c r="D87" s="199"/>
      <c r="E87" s="199">
        <v>15</v>
      </c>
      <c r="F87" s="199"/>
      <c r="G87" s="199">
        <v>30</v>
      </c>
      <c r="H87" s="199"/>
      <c r="I87" s="199"/>
      <c r="J87" s="199">
        <v>3</v>
      </c>
      <c r="K87" s="200" t="e">
        <v>#REF!</v>
      </c>
      <c r="L87" s="197" t="s">
        <v>48</v>
      </c>
      <c r="M87" s="197"/>
      <c r="N87" s="197" t="s">
        <v>131</v>
      </c>
      <c r="O87" s="197"/>
      <c r="P87" s="201" t="s">
        <v>175</v>
      </c>
      <c r="Q87" s="202">
        <v>7</v>
      </c>
      <c r="R87" s="197" t="s">
        <v>415</v>
      </c>
      <c r="S87" s="197" t="s">
        <v>416</v>
      </c>
      <c r="T87" s="197" t="s">
        <v>249</v>
      </c>
    </row>
    <row r="88" spans="1:20" ht="46.5" customHeight="1">
      <c r="A88" s="159" t="str">
        <f>IF(ISBLANK(B88),"",IF(ISNA(MATCH(B88,#REF!,0)),"?","+"))</f>
        <v>+</v>
      </c>
      <c r="B88" s="160" t="s">
        <v>13</v>
      </c>
      <c r="C88" s="207" t="s">
        <v>299</v>
      </c>
      <c r="D88" s="204"/>
      <c r="E88" s="204">
        <v>15</v>
      </c>
      <c r="F88" s="204"/>
      <c r="G88" s="204">
        <v>30</v>
      </c>
      <c r="H88" s="204"/>
      <c r="I88" s="204"/>
      <c r="J88" s="204">
        <v>3</v>
      </c>
      <c r="K88" s="198" t="e">
        <f>IF(AND(NOT(ISBLANK(#REF!)),OR(ISNA(MATCH(#REF!,#REF!,0)),#REF!="Podst")),"Podst?",IF(AND(NOT(ISBLANK(#REF!)),OR(ISNA(MATCH(#REF!,#REF!,0)),#REF!="Kier")),"Kier?",IF(AND(NOT(ISBLANK(#REF!)),OR(ISNA(MATCH(#REF!,#REF!,0)),#REF!="Inne")),"Inne?",SUM(E88:I88))))</f>
        <v>#REF!</v>
      </c>
      <c r="L88" s="198" t="s">
        <v>48</v>
      </c>
      <c r="M88" s="198"/>
      <c r="N88" s="198" t="s">
        <v>131</v>
      </c>
      <c r="O88" s="198"/>
      <c r="P88" s="204" t="str">
        <f>IF(AND(ISNA(MATCH($B88,#REF!,0)),ISNA(MATCH($B88,#REF!,0))),"","*")</f>
        <v>*</v>
      </c>
      <c r="Q88" s="198">
        <f>Q87</f>
        <v>7</v>
      </c>
      <c r="R88" s="198" t="s">
        <v>417</v>
      </c>
      <c r="S88" s="198" t="s">
        <v>418</v>
      </c>
      <c r="T88" s="198" t="s">
        <v>419</v>
      </c>
    </row>
    <row r="89" spans="1:20" ht="75" customHeight="1">
      <c r="A89" s="152"/>
      <c r="B89" s="154"/>
      <c r="C89" s="206" t="s">
        <v>297</v>
      </c>
      <c r="D89" s="199"/>
      <c r="E89" s="199"/>
      <c r="F89" s="199"/>
      <c r="G89" s="199"/>
      <c r="H89" s="199">
        <v>90</v>
      </c>
      <c r="I89" s="199"/>
      <c r="J89" s="199">
        <v>6</v>
      </c>
      <c r="K89" s="198"/>
      <c r="L89" s="197" t="s">
        <v>48</v>
      </c>
      <c r="M89" s="197"/>
      <c r="N89" s="197" t="s">
        <v>131</v>
      </c>
      <c r="O89" s="197"/>
      <c r="P89" s="204"/>
      <c r="Q89" s="198"/>
      <c r="R89" s="197"/>
      <c r="S89" s="197" t="s">
        <v>430</v>
      </c>
      <c r="T89" s="197"/>
    </row>
    <row r="90" spans="1:20" ht="86.25" customHeight="1">
      <c r="A90" s="152" t="str">
        <f>IF(ISBLANK(B90),"",IF(ISNA(MATCH(B90,#REF!,0)),"?","+"))</f>
        <v>+</v>
      </c>
      <c r="B90" s="154" t="s">
        <v>75</v>
      </c>
      <c r="C90" s="207" t="s">
        <v>4</v>
      </c>
      <c r="D90" s="204"/>
      <c r="E90" s="204"/>
      <c r="F90" s="204"/>
      <c r="G90" s="204"/>
      <c r="H90" s="204"/>
      <c r="I90" s="204"/>
      <c r="J90" s="204">
        <v>15</v>
      </c>
      <c r="K90" s="200" t="e">
        <f>IF(AND(NOT(ISBLANK(#REF!)),OR(ISNA(MATCH(#REF!,#REF!,0)),#REF!="Podst")),"Podst?",IF(AND(NOT(ISBLANK(#REF!)),OR(ISNA(MATCH(#REF!,#REF!,0)),#REF!="Kier")),"Kier?",IF(AND(NOT(ISBLANK(#REF!)),OR(ISNA(MATCH(#REF!,#REF!,0)),#REF!="Inne")),"Inne?",SUM(E90:I90))))</f>
        <v>#REF!</v>
      </c>
      <c r="L90" s="198" t="s">
        <v>48</v>
      </c>
      <c r="M90" s="198"/>
      <c r="N90" s="198" t="s">
        <v>131</v>
      </c>
      <c r="O90" s="198" t="s">
        <v>132</v>
      </c>
      <c r="P90" s="198" t="str">
        <f>IF(AND(ISNA(MATCH($B90,#REF!,0)),ISNA(MATCH($B90,#REF!,0))),"","*")</f>
        <v>*</v>
      </c>
      <c r="Q90" s="198">
        <f>Q88</f>
        <v>7</v>
      </c>
      <c r="R90" s="198" t="s">
        <v>420</v>
      </c>
      <c r="S90" s="198" t="s">
        <v>421</v>
      </c>
      <c r="T90" s="198" t="s">
        <v>422</v>
      </c>
    </row>
    <row r="91" spans="1:20" ht="42" customHeight="1">
      <c r="A91" s="152"/>
      <c r="B91" s="154"/>
      <c r="C91" s="206" t="s">
        <v>37</v>
      </c>
      <c r="D91" s="199"/>
      <c r="E91" s="199"/>
      <c r="F91" s="199"/>
      <c r="G91" s="199"/>
      <c r="H91" s="199"/>
      <c r="I91" s="199">
        <v>15</v>
      </c>
      <c r="J91" s="199">
        <v>2</v>
      </c>
      <c r="K91" s="198"/>
      <c r="L91" s="197" t="s">
        <v>48</v>
      </c>
      <c r="M91" s="197"/>
      <c r="N91" s="197"/>
      <c r="O91" s="197" t="s">
        <v>132</v>
      </c>
      <c r="P91" s="197"/>
      <c r="Q91" s="197"/>
      <c r="R91" s="197" t="s">
        <v>423</v>
      </c>
      <c r="S91" s="197" t="s">
        <v>424</v>
      </c>
      <c r="T91" s="197" t="s">
        <v>425</v>
      </c>
    </row>
    <row r="92" spans="1:20" ht="61.5" customHeight="1">
      <c r="A92" s="152"/>
      <c r="B92" s="154"/>
      <c r="C92" s="203" t="s">
        <v>441</v>
      </c>
      <c r="D92" s="204"/>
      <c r="E92" s="204"/>
      <c r="F92" s="204"/>
      <c r="G92" s="204"/>
      <c r="H92" s="204"/>
      <c r="I92" s="204"/>
      <c r="J92" s="204">
        <v>8</v>
      </c>
      <c r="K92" s="198"/>
      <c r="L92" s="198" t="s">
        <v>48</v>
      </c>
      <c r="M92" s="198"/>
      <c r="N92" s="198" t="s">
        <v>131</v>
      </c>
      <c r="O92" s="198"/>
      <c r="P92" s="204"/>
      <c r="Q92" s="198"/>
      <c r="R92" s="198"/>
      <c r="S92" s="198" t="s">
        <v>430</v>
      </c>
      <c r="T92" s="198"/>
    </row>
    <row r="93" spans="1:20" ht="45.75" customHeight="1">
      <c r="A93" s="152"/>
      <c r="B93" s="154"/>
      <c r="C93" s="205" t="s">
        <v>141</v>
      </c>
      <c r="D93" s="199"/>
      <c r="E93" s="199"/>
      <c r="F93" s="199"/>
      <c r="G93" s="199"/>
      <c r="H93" s="199"/>
      <c r="I93" s="199">
        <v>6</v>
      </c>
      <c r="J93" s="199">
        <v>1</v>
      </c>
      <c r="K93" s="200"/>
      <c r="L93" s="197"/>
      <c r="M93" s="197"/>
      <c r="N93" s="197"/>
      <c r="O93" s="197" t="s">
        <v>132</v>
      </c>
      <c r="P93" s="201"/>
      <c r="Q93" s="202"/>
      <c r="R93" s="197" t="s">
        <v>426</v>
      </c>
      <c r="S93" s="197" t="s">
        <v>427</v>
      </c>
      <c r="T93" s="197" t="s">
        <v>428</v>
      </c>
    </row>
    <row r="94" spans="1:20">
      <c r="A94" s="2"/>
      <c r="B94" s="2"/>
      <c r="C94" s="75"/>
      <c r="D94" s="85"/>
      <c r="E94" s="30">
        <f>SUM(E87:E91)</f>
        <v>30</v>
      </c>
      <c r="F94" s="30">
        <f>SUM(F87:F91)</f>
        <v>0</v>
      </c>
      <c r="G94" s="30">
        <f>SUM(G87:G91)</f>
        <v>60</v>
      </c>
      <c r="H94" s="30">
        <f>SUM(H87:H91)</f>
        <v>90</v>
      </c>
      <c r="I94" s="63">
        <f>SUM(I87:I93)</f>
        <v>21</v>
      </c>
      <c r="J94" s="127">
        <f>SUM(J87:J93)</f>
        <v>38</v>
      </c>
      <c r="K94" s="3" t="e">
        <f>SUM(K87:K90)</f>
        <v>#REF!</v>
      </c>
      <c r="L94" s="44"/>
      <c r="M94" s="44"/>
      <c r="N94" s="44"/>
      <c r="O94" s="44"/>
      <c r="P94" s="44"/>
      <c r="R94" s="86"/>
      <c r="S94" s="86"/>
      <c r="T94" s="86"/>
    </row>
    <row r="95" spans="1:20" ht="24">
      <c r="A95" s="1"/>
      <c r="B95" s="1"/>
      <c r="C95" s="1"/>
      <c r="D95" s="65" t="s">
        <v>38</v>
      </c>
      <c r="E95" s="66">
        <f>SUM(E94:I94)</f>
        <v>201</v>
      </c>
      <c r="F95" s="27"/>
      <c r="G95" s="27"/>
      <c r="H95" s="27"/>
      <c r="I95" s="27"/>
      <c r="J95" s="27"/>
      <c r="L95" s="43"/>
      <c r="M95" s="43"/>
      <c r="N95" s="43"/>
      <c r="O95" s="43"/>
      <c r="P95" s="43"/>
      <c r="R95" s="136"/>
      <c r="S95" s="137"/>
      <c r="T95" s="137"/>
    </row>
    <row r="96" spans="1:20">
      <c r="A96" s="1"/>
      <c r="B96" s="1"/>
      <c r="C96" s="1"/>
      <c r="D96" s="27"/>
      <c r="E96" s="27"/>
      <c r="F96" s="27"/>
      <c r="G96" s="27"/>
      <c r="H96" s="27"/>
      <c r="I96" s="27"/>
      <c r="J96" s="27"/>
      <c r="K96" s="1"/>
      <c r="L96" s="43"/>
      <c r="M96" s="43"/>
      <c r="N96" s="43"/>
      <c r="O96" s="43"/>
      <c r="P96" s="43"/>
    </row>
    <row r="97" spans="1:19">
      <c r="A97" s="1"/>
      <c r="B97" s="1"/>
      <c r="C97" s="111" t="s">
        <v>121</v>
      </c>
      <c r="D97" s="91"/>
      <c r="E97" s="91">
        <f>SUM(_wyk7,_wyk6,_wyk5,_wyk4,_wyk3,_wyk2,_wyk1)</f>
        <v>960</v>
      </c>
      <c r="F97" s="91">
        <f>SUM(F94,F83,F70,F58,F45,F34,F21)</f>
        <v>510</v>
      </c>
      <c r="G97" s="91">
        <f>SUM(G94,G83,G70,G58,G45,G34,G21)</f>
        <v>840</v>
      </c>
      <c r="H97" s="91">
        <f>SUM(H94,H83,H70,H58,H45,H34,H21)</f>
        <v>195</v>
      </c>
      <c r="I97" s="91">
        <f>SUM(I94,I83,I70,I58,I45,I34,I21)</f>
        <v>21</v>
      </c>
      <c r="J97" s="140">
        <f>SUM(J94,J83,J70,J58,J45,J34,J21)</f>
        <v>271</v>
      </c>
      <c r="K97" s="92"/>
      <c r="L97" s="139"/>
      <c r="M97" s="139"/>
      <c r="N97" s="139"/>
      <c r="O97" s="139"/>
      <c r="P97" s="139"/>
      <c r="Q97" s="132"/>
      <c r="R97" s="132"/>
      <c r="S97" s="132"/>
    </row>
    <row r="98" spans="1:19" ht="24">
      <c r="A98" s="1"/>
      <c r="B98" s="1"/>
      <c r="C98" s="93"/>
      <c r="D98" s="143" t="s">
        <v>38</v>
      </c>
      <c r="E98" s="144">
        <f>SUM(E97:I97)</f>
        <v>2526</v>
      </c>
      <c r="F98" s="27"/>
      <c r="G98" s="27"/>
      <c r="H98" s="27"/>
      <c r="I98" s="27"/>
      <c r="J98" s="27"/>
      <c r="K98" s="1"/>
      <c r="L98" s="43"/>
      <c r="M98" s="43"/>
      <c r="N98" s="43"/>
      <c r="O98" s="43"/>
      <c r="P98" s="43"/>
    </row>
    <row r="99" spans="1:19" ht="15.75">
      <c r="A99" s="1"/>
      <c r="B99" s="1"/>
      <c r="C99" s="99" t="s">
        <v>89</v>
      </c>
      <c r="D99" s="94"/>
      <c r="E99" s="94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94"/>
    </row>
    <row r="100" spans="1:19">
      <c r="A100" s="1"/>
      <c r="B100" s="1"/>
      <c r="C100" s="95"/>
      <c r="D100" s="96"/>
      <c r="E100" s="97"/>
      <c r="F100" s="97"/>
      <c r="G100" s="97"/>
      <c r="H100" s="97"/>
      <c r="I100" s="97"/>
      <c r="J100" s="97"/>
      <c r="K100" s="98"/>
      <c r="L100" s="98"/>
      <c r="M100" s="98"/>
      <c r="N100" s="98"/>
      <c r="O100" s="98"/>
      <c r="P100" s="98"/>
    </row>
    <row r="101" spans="1:19" ht="25.5">
      <c r="A101" s="1"/>
      <c r="B101" s="1"/>
      <c r="C101" s="116" t="s">
        <v>122</v>
      </c>
      <c r="D101" s="100">
        <f>E98</f>
        <v>2526</v>
      </c>
      <c r="E101" s="27"/>
      <c r="F101" s="27"/>
      <c r="G101" s="27"/>
      <c r="H101" s="27"/>
      <c r="I101" s="27"/>
      <c r="J101" s="27"/>
      <c r="K101" s="1"/>
      <c r="L101" s="43"/>
      <c r="M101" s="43"/>
      <c r="N101" s="43"/>
      <c r="O101" s="43"/>
      <c r="P101" s="43"/>
    </row>
    <row r="102" spans="1:19">
      <c r="C102" s="106" t="s">
        <v>123</v>
      </c>
      <c r="D102" s="101">
        <v>99</v>
      </c>
    </row>
    <row r="103" spans="1:19">
      <c r="C103" s="106" t="s">
        <v>124</v>
      </c>
      <c r="D103" s="102">
        <f>SUM(D101:D102)</f>
        <v>2625</v>
      </c>
    </row>
    <row r="104" spans="1:19" ht="38.25">
      <c r="C104" s="107" t="s">
        <v>125</v>
      </c>
      <c r="D104" s="103">
        <f>0.5*210*25</f>
        <v>2625</v>
      </c>
    </row>
    <row r="105" spans="1:19">
      <c r="C105" s="106" t="s">
        <v>90</v>
      </c>
      <c r="D105" s="102">
        <f>J97</f>
        <v>271</v>
      </c>
    </row>
    <row r="106" spans="1:19">
      <c r="C106" s="106" t="s">
        <v>126</v>
      </c>
      <c r="D106" s="101">
        <f>SUMIF(L10:L98,"=obi",J10:J98)</f>
        <v>120</v>
      </c>
    </row>
    <row r="107" spans="1:19" ht="25.5">
      <c r="C107" s="255" t="s">
        <v>467</v>
      </c>
      <c r="D107" s="103">
        <v>82</v>
      </c>
    </row>
    <row r="108" spans="1:19" ht="25.5">
      <c r="C108" s="108" t="s">
        <v>127</v>
      </c>
      <c r="D108" s="104">
        <f>G97+H97</f>
        <v>1035</v>
      </c>
    </row>
    <row r="109" spans="1:19" ht="25.5">
      <c r="C109" s="109" t="s">
        <v>128</v>
      </c>
      <c r="D109" s="104">
        <f>SUMIF(N10:N98,"=Prakt.",J10:J98)</f>
        <v>231</v>
      </c>
    </row>
    <row r="110" spans="1:19" ht="38.25">
      <c r="C110" s="133" t="s">
        <v>134</v>
      </c>
      <c r="D110" s="104">
        <f>SUMIF(O10:O98,"=Bad.",J10:J98)</f>
        <v>146</v>
      </c>
    </row>
    <row r="111" spans="1:19" ht="38.25">
      <c r="C111" s="134" t="s">
        <v>135</v>
      </c>
      <c r="D111" s="128">
        <f>D110/D105</f>
        <v>0.53874538745387457</v>
      </c>
    </row>
    <row r="112" spans="1:19" ht="25.5">
      <c r="C112" s="110" t="s">
        <v>129</v>
      </c>
      <c r="D112" s="105">
        <f>SUMIF(M10:M98,"=Podst.",J10:J98)</f>
        <v>35</v>
      </c>
    </row>
    <row r="114" spans="3:47" ht="136.5" customHeight="1">
      <c r="C114" s="146" t="s">
        <v>459</v>
      </c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</row>
    <row r="115" spans="3:47" s="118" customFormat="1" ht="319.5" customHeight="1">
      <c r="C115" s="263" t="s">
        <v>460</v>
      </c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  <c r="N115" s="264"/>
      <c r="O115" s="264"/>
      <c r="P115" s="264"/>
      <c r="Q115" s="264"/>
      <c r="R115" s="264"/>
      <c r="S115" s="264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</row>
    <row r="117" spans="3:47" ht="78.599999999999994" customHeight="1">
      <c r="C117" s="218" t="s">
        <v>224</v>
      </c>
    </row>
  </sheetData>
  <customSheetViews>
    <customSheetView guid="{23BBA355-E9EB-4838-8D76-4DD9D4B0A822}" hiddenRows="1" hiddenColumns="1" topLeftCell="C1">
      <selection activeCell="C9" sqref="C9"/>
      <pageMargins left="0.25" right="0.25" top="0.75" bottom="0.75" header="0.3" footer="0.3"/>
      <pageSetup paperSize="9" orientation="landscape" verticalDpi="300" r:id="rId1"/>
      <headerFooter alignWithMargins="0"/>
    </customSheetView>
    <customSheetView guid="{29736CA9-AFAA-4B91-9381-BED3A6394ADD}" showPageBreaks="1" hiddenRows="1" hiddenColumns="1" topLeftCell="C119">
      <selection activeCell="E105" sqref="E105"/>
      <pageMargins left="0.25" right="0.25" top="0.75" bottom="0.75" header="0.3" footer="0.3"/>
      <pageSetup paperSize="9" orientation="landscape" verticalDpi="300" r:id="rId2"/>
      <headerFooter alignWithMargins="0"/>
    </customSheetView>
  </customSheetViews>
  <mergeCells count="9">
    <mergeCell ref="D3:T3"/>
    <mergeCell ref="C115:S115"/>
    <mergeCell ref="R9:T9"/>
    <mergeCell ref="R72:T72"/>
    <mergeCell ref="R85:T85"/>
    <mergeCell ref="R60:T60"/>
    <mergeCell ref="R23:T23"/>
    <mergeCell ref="R36:T36"/>
    <mergeCell ref="R47:T47"/>
  </mergeCells>
  <phoneticPr fontId="0" type="noConversion"/>
  <conditionalFormatting sqref="T11 T74 T67:T68 T64 T94 T25:T27 T38:T39 T52:T56 T30 T87:T89 T78:T80 T13 T16:T17 T19:T20">
    <cfRule type="expression" dxfId="3771" priority="5467" stopIfTrue="1">
      <formula>Q11="Inne?"</formula>
    </cfRule>
  </conditionalFormatting>
  <conditionalFormatting sqref="S11 S74 S67:S68 S94 S16:S17 S25:S27 S30 S38:S39 S13 S63:S64 R89:T89 S78:S80 S19:S20 L68:T68 S87:S89 S52:S53 S55:S56">
    <cfRule type="expression" dxfId="3770" priority="5468" stopIfTrue="1">
      <formula>J11="Kier?"</formula>
    </cfRule>
  </conditionalFormatting>
  <conditionalFormatting sqref="R11 R74 R67:R68 R94 R25:R27 R30 R38:R39 R52:R56 R63:R64 R87:R89 R78:R80 R13 R16:R17 R19:R20">
    <cfRule type="expression" dxfId="3769" priority="5469" stopIfTrue="1">
      <formula>Q11="Podst?"</formula>
    </cfRule>
  </conditionalFormatting>
  <conditionalFormatting sqref="P44 P11:P20 P25:P27 P63:P68 P38:P39 P49:P57 P74:P80 P92:P93 P87:P89 P29:P31">
    <cfRule type="expression" dxfId="3768" priority="5470" stopIfTrue="1">
      <formula>AND(P11="*",L11="obi")</formula>
    </cfRule>
  </conditionalFormatting>
  <conditionalFormatting sqref="E84 E71 E59 E46">
    <cfRule type="cellIs" dxfId="3767" priority="5472" stopIfTrue="1" operator="greaterThan">
      <formula>420</formula>
    </cfRule>
  </conditionalFormatting>
  <conditionalFormatting sqref="J94">
    <cfRule type="cellIs" dxfId="3766" priority="5474" stopIfTrue="1" operator="between">
      <formula>27</formula>
      <formula>33</formula>
    </cfRule>
  </conditionalFormatting>
  <conditionalFormatting sqref="J83 J58 J34">
    <cfRule type="cellIs" dxfId="3765" priority="5475" stopIfTrue="1" operator="between">
      <formula>27</formula>
      <formula>50</formula>
    </cfRule>
  </conditionalFormatting>
  <conditionalFormatting sqref="J84 J59 J35">
    <cfRule type="cellIs" dxfId="3764" priority="5476" stopIfTrue="1" operator="between">
      <formula>60</formula>
      <formula>85</formula>
    </cfRule>
  </conditionalFormatting>
  <conditionalFormatting sqref="A62:A69 A25:A33 A38:A39 A49:A57 A74:A82 A44 A11:A20 A87:A93">
    <cfRule type="cellIs" dxfId="3763" priority="5477" stopIfTrue="1" operator="equal">
      <formula>"?"</formula>
    </cfRule>
  </conditionalFormatting>
  <conditionalFormatting sqref="B62:B69 B25:B33 B38:B39 B49:B57 B74:B82 B44 B11:B20 B87:B93">
    <cfRule type="expression" dxfId="3762" priority="5478" stopIfTrue="1">
      <formula>CELL("wiersz",B11)-TRUNC(CELL("wiersz",B11)/2)*2=0</formula>
    </cfRule>
  </conditionalFormatting>
  <conditionalFormatting sqref="J70 J45 J21">
    <cfRule type="cellIs" dxfId="3761" priority="5471" stopIfTrue="1" operator="between">
      <formula>30</formula>
      <formula>45</formula>
    </cfRule>
  </conditionalFormatting>
  <conditionalFormatting sqref="R29">
    <cfRule type="expression" dxfId="3760" priority="5500" stopIfTrue="1">
      <formula>Q12="Podst?"</formula>
    </cfRule>
  </conditionalFormatting>
  <conditionalFormatting sqref="S29">
    <cfRule type="expression" dxfId="3759" priority="5504" stopIfTrue="1">
      <formula>Q12="Kier?"</formula>
    </cfRule>
  </conditionalFormatting>
  <conditionalFormatting sqref="T29">
    <cfRule type="expression" dxfId="3758" priority="5508" stopIfTrue="1">
      <formula>Q12="Inne?"</formula>
    </cfRule>
  </conditionalFormatting>
  <conditionalFormatting sqref="P62">
    <cfRule type="expression" dxfId="3757" priority="5428" stopIfTrue="1">
      <formula>AND(P62="*",L62="obi")</formula>
    </cfRule>
  </conditionalFormatting>
  <conditionalFormatting sqref="T66">
    <cfRule type="expression" dxfId="3756" priority="5392" stopIfTrue="1">
      <formula>Q66="Inne?"</formula>
    </cfRule>
  </conditionalFormatting>
  <conditionalFormatting sqref="S66">
    <cfRule type="expression" dxfId="3755" priority="5393" stopIfTrue="1">
      <formula>Q66="Kier?"</formula>
    </cfRule>
  </conditionalFormatting>
  <conditionalFormatting sqref="R66">
    <cfRule type="expression" dxfId="3754" priority="5394" stopIfTrue="1">
      <formula>Q66="Podst?"</formula>
    </cfRule>
  </conditionalFormatting>
  <conditionalFormatting sqref="P40">
    <cfRule type="expression" dxfId="3753" priority="5422" stopIfTrue="1">
      <formula>AND(P40="*",L40="obi")</formula>
    </cfRule>
  </conditionalFormatting>
  <conditionalFormatting sqref="A40">
    <cfRule type="cellIs" dxfId="3752" priority="5423" stopIfTrue="1" operator="equal">
      <formula>"?"</formula>
    </cfRule>
  </conditionalFormatting>
  <conditionalFormatting sqref="B40">
    <cfRule type="expression" dxfId="3751" priority="5424" stopIfTrue="1">
      <formula>CELL("wiersz",B40)-TRUNC(CELL("wiersz",B40)/2)*2=0</formula>
    </cfRule>
  </conditionalFormatting>
  <conditionalFormatting sqref="T41">
    <cfRule type="expression" dxfId="3750" priority="5413" stopIfTrue="1">
      <formula>Q41="Inne?"</formula>
    </cfRule>
  </conditionalFormatting>
  <conditionalFormatting sqref="S41">
    <cfRule type="expression" dxfId="3749" priority="5414" stopIfTrue="1">
      <formula>Q41="Kier?"</formula>
    </cfRule>
  </conditionalFormatting>
  <conditionalFormatting sqref="R41">
    <cfRule type="expression" dxfId="3748" priority="5415" stopIfTrue="1">
      <formula>Q41="Podst?"</formula>
    </cfRule>
  </conditionalFormatting>
  <conditionalFormatting sqref="P41">
    <cfRule type="expression" dxfId="3747" priority="5416" stopIfTrue="1">
      <formula>AND(P41="*",L41="obi")</formula>
    </cfRule>
  </conditionalFormatting>
  <conditionalFormatting sqref="A41">
    <cfRule type="cellIs" dxfId="3746" priority="5417" stopIfTrue="1" operator="equal">
      <formula>"?"</formula>
    </cfRule>
  </conditionalFormatting>
  <conditionalFormatting sqref="B41">
    <cfRule type="expression" dxfId="3745" priority="5418" stopIfTrue="1">
      <formula>CELL("wiersz",B41)-TRUNC(CELL("wiersz",B41)/2)*2=0</formula>
    </cfRule>
  </conditionalFormatting>
  <conditionalFormatting sqref="P42">
    <cfRule type="expression" dxfId="3744" priority="5410" stopIfTrue="1">
      <formula>AND(P42="*",L42="obi")</formula>
    </cfRule>
  </conditionalFormatting>
  <conditionalFormatting sqref="A42:A43">
    <cfRule type="cellIs" dxfId="3743" priority="5411" stopIfTrue="1" operator="equal">
      <formula>"?"</formula>
    </cfRule>
  </conditionalFormatting>
  <conditionalFormatting sqref="B42:B43">
    <cfRule type="expression" dxfId="3742" priority="5412" stopIfTrue="1">
      <formula>CELL("wiersz",B42)-TRUNC(CELL("wiersz",B42)/2)*2=0</formula>
    </cfRule>
  </conditionalFormatting>
  <conditionalFormatting sqref="T12">
    <cfRule type="expression" dxfId="3741" priority="5404" stopIfTrue="1">
      <formula>Q12="Inne?"</formula>
    </cfRule>
  </conditionalFormatting>
  <conditionalFormatting sqref="R12">
    <cfRule type="expression" dxfId="3740" priority="5406" stopIfTrue="1">
      <formula>Q12="Podst?"</formula>
    </cfRule>
  </conditionalFormatting>
  <conditionalFormatting sqref="W66">
    <cfRule type="expression" dxfId="3739" priority="5398" stopIfTrue="1">
      <formula>T66="Inne?"</formula>
    </cfRule>
  </conditionalFormatting>
  <conditionalFormatting sqref="V66">
    <cfRule type="expression" dxfId="3738" priority="5399" stopIfTrue="1">
      <formula>T66="Kier?"</formula>
    </cfRule>
  </conditionalFormatting>
  <conditionalFormatting sqref="U66">
    <cfRule type="expression" dxfId="3737" priority="5400" stopIfTrue="1">
      <formula>T66="Podst?"</formula>
    </cfRule>
  </conditionalFormatting>
  <conditionalFormatting sqref="Z66">
    <cfRule type="expression" dxfId="3736" priority="5395" stopIfTrue="1">
      <formula>W66="Inne?"</formula>
    </cfRule>
  </conditionalFormatting>
  <conditionalFormatting sqref="Y66">
    <cfRule type="expression" dxfId="3735" priority="5396" stopIfTrue="1">
      <formula>W66="Kier?"</formula>
    </cfRule>
  </conditionalFormatting>
  <conditionalFormatting sqref="X66">
    <cfRule type="expression" dxfId="3734" priority="5397" stopIfTrue="1">
      <formula>W66="Podst?"</formula>
    </cfRule>
  </conditionalFormatting>
  <conditionalFormatting sqref="T49">
    <cfRule type="expression" dxfId="3733" priority="5389" stopIfTrue="1">
      <formula>Q49="Inne?"</formula>
    </cfRule>
  </conditionalFormatting>
  <conditionalFormatting sqref="S49">
    <cfRule type="expression" dxfId="3732" priority="5390" stopIfTrue="1">
      <formula>Q49="Kier?"</formula>
    </cfRule>
  </conditionalFormatting>
  <conditionalFormatting sqref="R49">
    <cfRule type="expression" dxfId="3731" priority="5391" stopIfTrue="1">
      <formula>Q49="Podst?"</formula>
    </cfRule>
  </conditionalFormatting>
  <conditionalFormatting sqref="X50">
    <cfRule type="expression" dxfId="3730" priority="5386" stopIfTrue="1">
      <formula>U50="Inne?"</formula>
    </cfRule>
  </conditionalFormatting>
  <conditionalFormatting sqref="W50">
    <cfRule type="expression" dxfId="3729" priority="5387" stopIfTrue="1">
      <formula>U50="Kier?"</formula>
    </cfRule>
  </conditionalFormatting>
  <conditionalFormatting sqref="V50">
    <cfRule type="expression" dxfId="3728" priority="5388" stopIfTrue="1">
      <formula>U50="Podst?"</formula>
    </cfRule>
  </conditionalFormatting>
  <conditionalFormatting sqref="T50">
    <cfRule type="expression" dxfId="3727" priority="5383" stopIfTrue="1">
      <formula>Q50="Inne?"</formula>
    </cfRule>
  </conditionalFormatting>
  <conditionalFormatting sqref="S50">
    <cfRule type="expression" dxfId="3726" priority="5384" stopIfTrue="1">
      <formula>Q50="Kier?"</formula>
    </cfRule>
  </conditionalFormatting>
  <conditionalFormatting sqref="R50">
    <cfRule type="expression" dxfId="3725" priority="5385" stopIfTrue="1">
      <formula>Q50="Podst?"</formula>
    </cfRule>
  </conditionalFormatting>
  <conditionalFormatting sqref="T51">
    <cfRule type="expression" dxfId="3724" priority="5380" stopIfTrue="1">
      <formula>Q51="Inne?"</formula>
    </cfRule>
  </conditionalFormatting>
  <conditionalFormatting sqref="S51">
    <cfRule type="expression" dxfId="3723" priority="5381" stopIfTrue="1">
      <formula>Q51="Kier?"</formula>
    </cfRule>
  </conditionalFormatting>
  <conditionalFormatting sqref="R51">
    <cfRule type="expression" dxfId="3722" priority="5382" stopIfTrue="1">
      <formula>Q51="Podst?"</formula>
    </cfRule>
  </conditionalFormatting>
  <conditionalFormatting sqref="T11">
    <cfRule type="expression" dxfId="3721" priority="5376" stopIfTrue="1">
      <formula>Q11="Inne?"</formula>
    </cfRule>
  </conditionalFormatting>
  <conditionalFormatting sqref="S11">
    <cfRule type="expression" dxfId="3720" priority="5375" stopIfTrue="1">
      <formula>Q11="Kier?"</formula>
    </cfRule>
  </conditionalFormatting>
  <conditionalFormatting sqref="R11">
    <cfRule type="expression" dxfId="3719" priority="5374" stopIfTrue="1">
      <formula>Q11="Podst?"</formula>
    </cfRule>
  </conditionalFormatting>
  <conditionalFormatting sqref="T11">
    <cfRule type="expression" dxfId="3718" priority="5373" stopIfTrue="1">
      <formula>Q11="Inne?"</formula>
    </cfRule>
  </conditionalFormatting>
  <conditionalFormatting sqref="S11">
    <cfRule type="expression" dxfId="3717" priority="5372" stopIfTrue="1">
      <formula>Q11="Kier?"</formula>
    </cfRule>
  </conditionalFormatting>
  <conditionalFormatting sqref="R11">
    <cfRule type="expression" dxfId="3716" priority="5371" stopIfTrue="1">
      <formula>Q11="Podst?"</formula>
    </cfRule>
  </conditionalFormatting>
  <conditionalFormatting sqref="T12">
    <cfRule type="expression" dxfId="3715" priority="5370" stopIfTrue="1">
      <formula>Q12="Inne?"</formula>
    </cfRule>
  </conditionalFormatting>
  <conditionalFormatting sqref="R12">
    <cfRule type="expression" dxfId="3714" priority="5368" stopIfTrue="1">
      <formula>Q12="Podst?"</formula>
    </cfRule>
  </conditionalFormatting>
  <conditionalFormatting sqref="T12">
    <cfRule type="expression" dxfId="3713" priority="5367" stopIfTrue="1">
      <formula>Q12="Inne?"</formula>
    </cfRule>
  </conditionalFormatting>
  <conditionalFormatting sqref="R12">
    <cfRule type="expression" dxfId="3712" priority="5365" stopIfTrue="1">
      <formula>Q12="Podst?"</formula>
    </cfRule>
  </conditionalFormatting>
  <conditionalFormatting sqref="T13">
    <cfRule type="expression" dxfId="3711" priority="5364" stopIfTrue="1">
      <formula>Q13="Inne?"</formula>
    </cfRule>
  </conditionalFormatting>
  <conditionalFormatting sqref="S13">
    <cfRule type="expression" dxfId="3710" priority="5363" stopIfTrue="1">
      <formula>Q13="Kier?"</formula>
    </cfRule>
  </conditionalFormatting>
  <conditionalFormatting sqref="R13">
    <cfRule type="expression" dxfId="3709" priority="5362" stopIfTrue="1">
      <formula>Q13="Podst?"</formula>
    </cfRule>
  </conditionalFormatting>
  <conditionalFormatting sqref="T13">
    <cfRule type="expression" dxfId="3708" priority="5361" stopIfTrue="1">
      <formula>Q13="Inne?"</formula>
    </cfRule>
  </conditionalFormatting>
  <conditionalFormatting sqref="S13">
    <cfRule type="expression" dxfId="3707" priority="5360" stopIfTrue="1">
      <formula>Q13="Kier?"</formula>
    </cfRule>
  </conditionalFormatting>
  <conditionalFormatting sqref="R13">
    <cfRule type="expression" dxfId="3706" priority="5359" stopIfTrue="1">
      <formula>Q13="Podst?"</formula>
    </cfRule>
  </conditionalFormatting>
  <conditionalFormatting sqref="T16">
    <cfRule type="expression" dxfId="3705" priority="5346" stopIfTrue="1">
      <formula>Q16="Inne?"</formula>
    </cfRule>
  </conditionalFormatting>
  <conditionalFormatting sqref="S16">
    <cfRule type="expression" dxfId="3704" priority="5345" stopIfTrue="1">
      <formula>Q16="Kier?"</formula>
    </cfRule>
  </conditionalFormatting>
  <conditionalFormatting sqref="R16">
    <cfRule type="expression" dxfId="3703" priority="5344" stopIfTrue="1">
      <formula>Q16="Podst?"</formula>
    </cfRule>
  </conditionalFormatting>
  <conditionalFormatting sqref="T16">
    <cfRule type="expression" dxfId="3702" priority="5343" stopIfTrue="1">
      <formula>Q16="Inne?"</formula>
    </cfRule>
  </conditionalFormatting>
  <conditionalFormatting sqref="S16">
    <cfRule type="expression" dxfId="3701" priority="5342" stopIfTrue="1">
      <formula>Q16="Kier?"</formula>
    </cfRule>
  </conditionalFormatting>
  <conditionalFormatting sqref="R16">
    <cfRule type="expression" dxfId="3700" priority="5341" stopIfTrue="1">
      <formula>Q16="Podst?"</formula>
    </cfRule>
  </conditionalFormatting>
  <conditionalFormatting sqref="T16">
    <cfRule type="expression" dxfId="3699" priority="5340" stopIfTrue="1">
      <formula>Q16="Inne?"</formula>
    </cfRule>
  </conditionalFormatting>
  <conditionalFormatting sqref="R16">
    <cfRule type="expression" dxfId="3698" priority="5339" stopIfTrue="1">
      <formula>Q16="Podst?"</formula>
    </cfRule>
  </conditionalFormatting>
  <conditionalFormatting sqref="S16">
    <cfRule type="expression" dxfId="3697" priority="5338" stopIfTrue="1">
      <formula>Q16="Kier?"</formula>
    </cfRule>
  </conditionalFormatting>
  <conditionalFormatting sqref="S16">
    <cfRule type="expression" dxfId="3696" priority="5337" stopIfTrue="1">
      <formula>Q16="Kier?"</formula>
    </cfRule>
  </conditionalFormatting>
  <conditionalFormatting sqref="T17">
    <cfRule type="expression" dxfId="3695" priority="5336" stopIfTrue="1">
      <formula>Q17="Inne?"</formula>
    </cfRule>
  </conditionalFormatting>
  <conditionalFormatting sqref="S17">
    <cfRule type="expression" dxfId="3694" priority="5335" stopIfTrue="1">
      <formula>Q17="Kier?"</formula>
    </cfRule>
  </conditionalFormatting>
  <conditionalFormatting sqref="R17">
    <cfRule type="expression" dxfId="3693" priority="5334" stopIfTrue="1">
      <formula>Q17="Podst?"</formula>
    </cfRule>
  </conditionalFormatting>
  <conditionalFormatting sqref="T17">
    <cfRule type="expression" dxfId="3692" priority="5333" stopIfTrue="1">
      <formula>Q17="Inne?"</formula>
    </cfRule>
  </conditionalFormatting>
  <conditionalFormatting sqref="S17">
    <cfRule type="expression" dxfId="3691" priority="5332" stopIfTrue="1">
      <formula>Q17="Kier?"</formula>
    </cfRule>
  </conditionalFormatting>
  <conditionalFormatting sqref="R17">
    <cfRule type="expression" dxfId="3690" priority="5331" stopIfTrue="1">
      <formula>Q17="Podst?"</formula>
    </cfRule>
  </conditionalFormatting>
  <conditionalFormatting sqref="S19">
    <cfRule type="expression" dxfId="3689" priority="5322" stopIfTrue="1">
      <formula>Q19="Kier?"</formula>
    </cfRule>
  </conditionalFormatting>
  <conditionalFormatting sqref="S19">
    <cfRule type="expression" dxfId="3688" priority="5321" stopIfTrue="1">
      <formula>Q19="Kier?"</formula>
    </cfRule>
  </conditionalFormatting>
  <conditionalFormatting sqref="S19">
    <cfRule type="expression" dxfId="3687" priority="5320" stopIfTrue="1">
      <formula>Q19="Kier?"</formula>
    </cfRule>
  </conditionalFormatting>
  <conditionalFormatting sqref="S19">
    <cfRule type="expression" dxfId="3686" priority="5319" stopIfTrue="1">
      <formula>Q19="Kier?"</formula>
    </cfRule>
  </conditionalFormatting>
  <conditionalFormatting sqref="T25">
    <cfRule type="expression" dxfId="3685" priority="5318" stopIfTrue="1">
      <formula>Q25="Inne?"</formula>
    </cfRule>
  </conditionalFormatting>
  <conditionalFormatting sqref="S25">
    <cfRule type="expression" dxfId="3684" priority="5317" stopIfTrue="1">
      <formula>Q25="Kier?"</formula>
    </cfRule>
  </conditionalFormatting>
  <conditionalFormatting sqref="R25">
    <cfRule type="expression" dxfId="3683" priority="5316" stopIfTrue="1">
      <formula>Q25="Podst?"</formula>
    </cfRule>
  </conditionalFormatting>
  <conditionalFormatting sqref="T25">
    <cfRule type="expression" dxfId="3682" priority="5315" stopIfTrue="1">
      <formula>Q25="Inne?"</formula>
    </cfRule>
  </conditionalFormatting>
  <conditionalFormatting sqref="S25">
    <cfRule type="expression" dxfId="3681" priority="5314" stopIfTrue="1">
      <formula>Q25="Kier?"</formula>
    </cfRule>
  </conditionalFormatting>
  <conditionalFormatting sqref="R25">
    <cfRule type="expression" dxfId="3680" priority="5313" stopIfTrue="1">
      <formula>Q25="Podst?"</formula>
    </cfRule>
  </conditionalFormatting>
  <conditionalFormatting sqref="T26">
    <cfRule type="expression" dxfId="3679" priority="5312" stopIfTrue="1">
      <formula>Q26="Inne?"</formula>
    </cfRule>
  </conditionalFormatting>
  <conditionalFormatting sqref="S26">
    <cfRule type="expression" dxfId="3678" priority="5311" stopIfTrue="1">
      <formula>Q26="Kier?"</formula>
    </cfRule>
  </conditionalFormatting>
  <conditionalFormatting sqref="R26">
    <cfRule type="expression" dxfId="3677" priority="5310" stopIfTrue="1">
      <formula>Q26="Podst?"</formula>
    </cfRule>
  </conditionalFormatting>
  <conditionalFormatting sqref="S26">
    <cfRule type="expression" dxfId="3676" priority="5309" stopIfTrue="1">
      <formula>Q26="Kier?"</formula>
    </cfRule>
  </conditionalFormatting>
  <conditionalFormatting sqref="R26">
    <cfRule type="expression" dxfId="3675" priority="5308" stopIfTrue="1">
      <formula>Q26="Podst?"</formula>
    </cfRule>
  </conditionalFormatting>
  <conditionalFormatting sqref="T26">
    <cfRule type="expression" dxfId="3674" priority="5307" stopIfTrue="1">
      <formula>Q26="Inne?"</formula>
    </cfRule>
  </conditionalFormatting>
  <conditionalFormatting sqref="R26">
    <cfRule type="expression" dxfId="3673" priority="5306" stopIfTrue="1">
      <formula>Q26="Podst?"</formula>
    </cfRule>
  </conditionalFormatting>
  <conditionalFormatting sqref="S26">
    <cfRule type="expression" dxfId="3672" priority="5305" stopIfTrue="1">
      <formula>Q26="Kier?"</formula>
    </cfRule>
  </conditionalFormatting>
  <conditionalFormatting sqref="S26">
    <cfRule type="expression" dxfId="3671" priority="5304" stopIfTrue="1">
      <formula>Q26="Kier?"</formula>
    </cfRule>
  </conditionalFormatting>
  <conditionalFormatting sqref="R27">
    <cfRule type="expression" dxfId="3670" priority="5303" stopIfTrue="1">
      <formula>Q27="Podst?"</formula>
    </cfRule>
  </conditionalFormatting>
  <conditionalFormatting sqref="T27">
    <cfRule type="expression" dxfId="3669" priority="5302" stopIfTrue="1">
      <formula>Q27="Inne?"</formula>
    </cfRule>
  </conditionalFormatting>
  <conditionalFormatting sqref="S27">
    <cfRule type="expression" dxfId="3668" priority="5301" stopIfTrue="1">
      <formula>Q27="Kier?"</formula>
    </cfRule>
  </conditionalFormatting>
  <conditionalFormatting sqref="T27">
    <cfRule type="expression" dxfId="3667" priority="5300" stopIfTrue="1">
      <formula>Q27="Inne?"</formula>
    </cfRule>
  </conditionalFormatting>
  <conditionalFormatting sqref="S27">
    <cfRule type="expression" dxfId="3666" priority="5299" stopIfTrue="1">
      <formula>Q27="Kier?"</formula>
    </cfRule>
  </conditionalFormatting>
  <conditionalFormatting sqref="R27">
    <cfRule type="expression" dxfId="3665" priority="5298" stopIfTrue="1">
      <formula>Q27="Podst?"</formula>
    </cfRule>
  </conditionalFormatting>
  <conditionalFormatting sqref="T27">
    <cfRule type="expression" dxfId="3664" priority="5297" stopIfTrue="1">
      <formula>Q27="Inne?"</formula>
    </cfRule>
  </conditionalFormatting>
  <conditionalFormatting sqref="R27">
    <cfRule type="expression" dxfId="3663" priority="5296" stopIfTrue="1">
      <formula>Q27="Podst?"</formula>
    </cfRule>
  </conditionalFormatting>
  <conditionalFormatting sqref="S27">
    <cfRule type="expression" dxfId="3662" priority="5295" stopIfTrue="1">
      <formula>Q27="Kier?"</formula>
    </cfRule>
  </conditionalFormatting>
  <conditionalFormatting sqref="S27">
    <cfRule type="expression" dxfId="3661" priority="5294" stopIfTrue="1">
      <formula>Q27="Kier?"</formula>
    </cfRule>
  </conditionalFormatting>
  <conditionalFormatting sqref="R29">
    <cfRule type="expression" dxfId="3660" priority="5289" stopIfTrue="1">
      <formula>Q12="Podst?"</formula>
    </cfRule>
  </conditionalFormatting>
  <conditionalFormatting sqref="S29">
    <cfRule type="expression" dxfId="3659" priority="5288" stopIfTrue="1">
      <formula>Q12="Kier?"</formula>
    </cfRule>
  </conditionalFormatting>
  <conditionalFormatting sqref="T29">
    <cfRule type="expression" dxfId="3658" priority="5287" stopIfTrue="1">
      <formula>Q12="Inne?"</formula>
    </cfRule>
  </conditionalFormatting>
  <conditionalFormatting sqref="T29">
    <cfRule type="expression" dxfId="3657" priority="5286" stopIfTrue="1">
      <formula>Q29="Inne?"</formula>
    </cfRule>
  </conditionalFormatting>
  <conditionalFormatting sqref="S29">
    <cfRule type="expression" dxfId="3656" priority="5285" stopIfTrue="1">
      <formula>Q29="Kier?"</formula>
    </cfRule>
  </conditionalFormatting>
  <conditionalFormatting sqref="R29">
    <cfRule type="expression" dxfId="3655" priority="5284" stopIfTrue="1">
      <formula>Q29="Podst?"</formula>
    </cfRule>
  </conditionalFormatting>
  <conditionalFormatting sqref="T29">
    <cfRule type="expression" dxfId="3654" priority="5283" stopIfTrue="1">
      <formula>Q29="Inne?"</formula>
    </cfRule>
  </conditionalFormatting>
  <conditionalFormatting sqref="R29">
    <cfRule type="expression" dxfId="3653" priority="5282" stopIfTrue="1">
      <formula>Q29="Podst?"</formula>
    </cfRule>
  </conditionalFormatting>
  <conditionalFormatting sqref="S29">
    <cfRule type="expression" dxfId="3652" priority="5281" stopIfTrue="1">
      <formula>Q29="Kier?"</formula>
    </cfRule>
  </conditionalFormatting>
  <conditionalFormatting sqref="S29">
    <cfRule type="expression" dxfId="3651" priority="5280" stopIfTrue="1">
      <formula>Q29="Kier?"</formula>
    </cfRule>
  </conditionalFormatting>
  <conditionalFormatting sqref="T30">
    <cfRule type="expression" dxfId="3650" priority="5276" stopIfTrue="1">
      <formula>Q30="Inne?"</formula>
    </cfRule>
  </conditionalFormatting>
  <conditionalFormatting sqref="S30">
    <cfRule type="expression" dxfId="3649" priority="5275" stopIfTrue="1">
      <formula>Q30="Kier?"</formula>
    </cfRule>
  </conditionalFormatting>
  <conditionalFormatting sqref="R30">
    <cfRule type="expression" dxfId="3648" priority="5274" stopIfTrue="1">
      <formula>Q30="Podst?"</formula>
    </cfRule>
  </conditionalFormatting>
  <conditionalFormatting sqref="T30">
    <cfRule type="expression" dxfId="3647" priority="5273" stopIfTrue="1">
      <formula>Q30="Inne?"</formula>
    </cfRule>
  </conditionalFormatting>
  <conditionalFormatting sqref="S30">
    <cfRule type="expression" dxfId="3646" priority="5272" stopIfTrue="1">
      <formula>Q30="Kier?"</formula>
    </cfRule>
  </conditionalFormatting>
  <conditionalFormatting sqref="R30">
    <cfRule type="expression" dxfId="3645" priority="5271" stopIfTrue="1">
      <formula>Q30="Podst?"</formula>
    </cfRule>
  </conditionalFormatting>
  <conditionalFormatting sqref="R30">
    <cfRule type="expression" dxfId="3644" priority="5270" stopIfTrue="1">
      <formula>Q30="Podst?"</formula>
    </cfRule>
  </conditionalFormatting>
  <conditionalFormatting sqref="S30">
    <cfRule type="expression" dxfId="3643" priority="5269" stopIfTrue="1">
      <formula>Q30="Kier?"</formula>
    </cfRule>
  </conditionalFormatting>
  <conditionalFormatting sqref="T30">
    <cfRule type="expression" dxfId="3642" priority="5268" stopIfTrue="1">
      <formula>Q30="Inne?"</formula>
    </cfRule>
  </conditionalFormatting>
  <conditionalFormatting sqref="T30">
    <cfRule type="expression" dxfId="3641" priority="5267" stopIfTrue="1">
      <formula>Q30="Inne?"</formula>
    </cfRule>
  </conditionalFormatting>
  <conditionalFormatting sqref="S30">
    <cfRule type="expression" dxfId="3640" priority="5266" stopIfTrue="1">
      <formula>Q30="Kier?"</formula>
    </cfRule>
  </conditionalFormatting>
  <conditionalFormatting sqref="T38">
    <cfRule type="expression" dxfId="3639" priority="5262" stopIfTrue="1">
      <formula>Q38="Inne?"</formula>
    </cfRule>
  </conditionalFormatting>
  <conditionalFormatting sqref="S38">
    <cfRule type="expression" dxfId="3638" priority="5261" stopIfTrue="1">
      <formula>Q38="Kier?"</formula>
    </cfRule>
  </conditionalFormatting>
  <conditionalFormatting sqref="R38">
    <cfRule type="expression" dxfId="3637" priority="5260" stopIfTrue="1">
      <formula>Q38="Podst?"</formula>
    </cfRule>
  </conditionalFormatting>
  <conditionalFormatting sqref="T38">
    <cfRule type="expression" dxfId="3636" priority="5259" stopIfTrue="1">
      <formula>Q38="Inne?"</formula>
    </cfRule>
  </conditionalFormatting>
  <conditionalFormatting sqref="S38">
    <cfRule type="expression" dxfId="3635" priority="5258" stopIfTrue="1">
      <formula>Q38="Kier?"</formula>
    </cfRule>
  </conditionalFormatting>
  <conditionalFormatting sqref="R38">
    <cfRule type="expression" dxfId="3634" priority="5257" stopIfTrue="1">
      <formula>Q38="Podst?"</formula>
    </cfRule>
  </conditionalFormatting>
  <conditionalFormatting sqref="S39">
    <cfRule type="expression" dxfId="3633" priority="5256" stopIfTrue="1">
      <formula>Q39="Kier?"</formula>
    </cfRule>
  </conditionalFormatting>
  <conditionalFormatting sqref="T39">
    <cfRule type="expression" dxfId="3632" priority="5255" stopIfTrue="1">
      <formula>Q39="Inne?"</formula>
    </cfRule>
  </conditionalFormatting>
  <conditionalFormatting sqref="R39">
    <cfRule type="expression" dxfId="3631" priority="5254" stopIfTrue="1">
      <formula>Q39="Podst?"</formula>
    </cfRule>
  </conditionalFormatting>
  <conditionalFormatting sqref="T39">
    <cfRule type="expression" dxfId="3630" priority="5253" stopIfTrue="1">
      <formula>Q39="Inne?"</formula>
    </cfRule>
  </conditionalFormatting>
  <conditionalFormatting sqref="S39">
    <cfRule type="expression" dxfId="3629" priority="5252" stopIfTrue="1">
      <formula>Q39="Kier?"</formula>
    </cfRule>
  </conditionalFormatting>
  <conditionalFormatting sqref="R39">
    <cfRule type="expression" dxfId="3628" priority="5251" stopIfTrue="1">
      <formula>Q39="Podst?"</formula>
    </cfRule>
  </conditionalFormatting>
  <conditionalFormatting sqref="T39">
    <cfRule type="expression" dxfId="3627" priority="5250" stopIfTrue="1">
      <formula>Q39="Inne?"</formula>
    </cfRule>
  </conditionalFormatting>
  <conditionalFormatting sqref="S39">
    <cfRule type="expression" dxfId="3626" priority="5249" stopIfTrue="1">
      <formula>Q39="Kier?"</formula>
    </cfRule>
  </conditionalFormatting>
  <conditionalFormatting sqref="R39">
    <cfRule type="expression" dxfId="3625" priority="5248" stopIfTrue="1">
      <formula>Q39="Podst?"</formula>
    </cfRule>
  </conditionalFormatting>
  <conditionalFormatting sqref="T41">
    <cfRule type="expression" dxfId="3624" priority="5247" stopIfTrue="1">
      <formula>Q41="Inne?"</formula>
    </cfRule>
  </conditionalFormatting>
  <conditionalFormatting sqref="S41">
    <cfRule type="expression" dxfId="3623" priority="5246" stopIfTrue="1">
      <formula>Q41="Kier?"</formula>
    </cfRule>
  </conditionalFormatting>
  <conditionalFormatting sqref="R41">
    <cfRule type="expression" dxfId="3622" priority="5245" stopIfTrue="1">
      <formula>Q41="Podst?"</formula>
    </cfRule>
  </conditionalFormatting>
  <conditionalFormatting sqref="T41">
    <cfRule type="expression" dxfId="3621" priority="5244" stopIfTrue="1">
      <formula>Q41="Inne?"</formula>
    </cfRule>
  </conditionalFormatting>
  <conditionalFormatting sqref="S41">
    <cfRule type="expression" dxfId="3620" priority="5243" stopIfTrue="1">
      <formula>Q41="Kier?"</formula>
    </cfRule>
  </conditionalFormatting>
  <conditionalFormatting sqref="R41">
    <cfRule type="expression" dxfId="3619" priority="5242" stopIfTrue="1">
      <formula>Q41="Podst?"</formula>
    </cfRule>
  </conditionalFormatting>
  <conditionalFormatting sqref="R41">
    <cfRule type="expression" dxfId="3618" priority="5241" stopIfTrue="1">
      <formula>Q41="Podst?"</formula>
    </cfRule>
  </conditionalFormatting>
  <conditionalFormatting sqref="S41">
    <cfRule type="expression" dxfId="3617" priority="5240" stopIfTrue="1">
      <formula>Q41="Kier?"</formula>
    </cfRule>
  </conditionalFormatting>
  <conditionalFormatting sqref="T41">
    <cfRule type="expression" dxfId="3616" priority="5239" stopIfTrue="1">
      <formula>Q41="Inne?"</formula>
    </cfRule>
  </conditionalFormatting>
  <conditionalFormatting sqref="T41">
    <cfRule type="expression" dxfId="3615" priority="5238" stopIfTrue="1">
      <formula>Q41="Inne?"</formula>
    </cfRule>
  </conditionalFormatting>
  <conditionalFormatting sqref="S41">
    <cfRule type="expression" dxfId="3614" priority="5237" stopIfTrue="1">
      <formula>Q41="Kier?"</formula>
    </cfRule>
  </conditionalFormatting>
  <conditionalFormatting sqref="S49">
    <cfRule type="expression" dxfId="3613" priority="5234" stopIfTrue="1">
      <formula>Q49="Kier?"</formula>
    </cfRule>
  </conditionalFormatting>
  <conditionalFormatting sqref="R49">
    <cfRule type="expression" dxfId="3612" priority="5233" stopIfTrue="1">
      <formula>Q49="Podst?"</formula>
    </cfRule>
  </conditionalFormatting>
  <conditionalFormatting sqref="S49">
    <cfRule type="expression" dxfId="3611" priority="5232" stopIfTrue="1">
      <formula>Q49="Kier?"</formula>
    </cfRule>
  </conditionalFormatting>
  <conditionalFormatting sqref="R49">
    <cfRule type="expression" dxfId="3610" priority="5231" stopIfTrue="1">
      <formula>Q49="Podst?"</formula>
    </cfRule>
  </conditionalFormatting>
  <conditionalFormatting sqref="T49">
    <cfRule type="expression" dxfId="3609" priority="5230" stopIfTrue="1">
      <formula>Q49="Inne?"</formula>
    </cfRule>
  </conditionalFormatting>
  <conditionalFormatting sqref="T49">
    <cfRule type="expression" dxfId="3608" priority="5229" stopIfTrue="1">
      <formula>Q49="Inne?"</formula>
    </cfRule>
  </conditionalFormatting>
  <conditionalFormatting sqref="T50">
    <cfRule type="expression" dxfId="3607" priority="5228" stopIfTrue="1">
      <formula>Q50="Inne?"</formula>
    </cfRule>
  </conditionalFormatting>
  <conditionalFormatting sqref="S50">
    <cfRule type="expression" dxfId="3606" priority="5227" stopIfTrue="1">
      <formula>Q50="Kier?"</formula>
    </cfRule>
  </conditionalFormatting>
  <conditionalFormatting sqref="R50">
    <cfRule type="expression" dxfId="3605" priority="5226" stopIfTrue="1">
      <formula>Q50="Podst?"</formula>
    </cfRule>
  </conditionalFormatting>
  <conditionalFormatting sqref="T50">
    <cfRule type="expression" dxfId="3604" priority="5225" stopIfTrue="1">
      <formula>Q50="Inne?"</formula>
    </cfRule>
  </conditionalFormatting>
  <conditionalFormatting sqref="S50">
    <cfRule type="expression" dxfId="3603" priority="5224" stopIfTrue="1">
      <formula>Q50="Kier?"</formula>
    </cfRule>
  </conditionalFormatting>
  <conditionalFormatting sqref="R50">
    <cfRule type="expression" dxfId="3602" priority="5223" stopIfTrue="1">
      <formula>Q50="Podst?"</formula>
    </cfRule>
  </conditionalFormatting>
  <conditionalFormatting sqref="T51">
    <cfRule type="expression" dxfId="3601" priority="5222" stopIfTrue="1">
      <formula>Q51="Inne?"</formula>
    </cfRule>
  </conditionalFormatting>
  <conditionalFormatting sqref="S51">
    <cfRule type="expression" dxfId="3600" priority="5221" stopIfTrue="1">
      <formula>Q51="Kier?"</formula>
    </cfRule>
  </conditionalFormatting>
  <conditionalFormatting sqref="R51">
    <cfRule type="expression" dxfId="3599" priority="5220" stopIfTrue="1">
      <formula>Q51="Podst?"</formula>
    </cfRule>
  </conditionalFormatting>
  <conditionalFormatting sqref="T51">
    <cfRule type="expression" dxfId="3598" priority="5219" stopIfTrue="1">
      <formula>Q51="Inne?"</formula>
    </cfRule>
  </conditionalFormatting>
  <conditionalFormatting sqref="T51">
    <cfRule type="expression" dxfId="3597" priority="5218" stopIfTrue="1">
      <formula>Q51="Inne?"</formula>
    </cfRule>
  </conditionalFormatting>
  <conditionalFormatting sqref="S51">
    <cfRule type="expression" dxfId="3596" priority="5217" stopIfTrue="1">
      <formula>Q51="Kier?"</formula>
    </cfRule>
  </conditionalFormatting>
  <conditionalFormatting sqref="R51">
    <cfRule type="expression" dxfId="3595" priority="5216" stopIfTrue="1">
      <formula>Q51="Podst?"</formula>
    </cfRule>
  </conditionalFormatting>
  <conditionalFormatting sqref="T51">
    <cfRule type="expression" dxfId="3594" priority="5215" stopIfTrue="1">
      <formula>Q51="Inne?"</formula>
    </cfRule>
  </conditionalFormatting>
  <conditionalFormatting sqref="S51">
    <cfRule type="expression" dxfId="3593" priority="5214" stopIfTrue="1">
      <formula>Q51="Kier?"</formula>
    </cfRule>
  </conditionalFormatting>
  <conditionalFormatting sqref="R51">
    <cfRule type="expression" dxfId="3592" priority="5213" stopIfTrue="1">
      <formula>Q51="Podst?"</formula>
    </cfRule>
  </conditionalFormatting>
  <conditionalFormatting sqref="R51">
    <cfRule type="expression" dxfId="3591" priority="5212" stopIfTrue="1">
      <formula>Q51="Podst?"</formula>
    </cfRule>
  </conditionalFormatting>
  <conditionalFormatting sqref="S51">
    <cfRule type="expression" dxfId="3590" priority="5211" stopIfTrue="1">
      <formula>Q51="Kier?"</formula>
    </cfRule>
  </conditionalFormatting>
  <conditionalFormatting sqref="T51">
    <cfRule type="expression" dxfId="3589" priority="5210" stopIfTrue="1">
      <formula>Q51="Inne?"</formula>
    </cfRule>
  </conditionalFormatting>
  <conditionalFormatting sqref="T51">
    <cfRule type="expression" dxfId="3588" priority="5209" stopIfTrue="1">
      <formula>Q51="Inne?"</formula>
    </cfRule>
  </conditionalFormatting>
  <conditionalFormatting sqref="S51">
    <cfRule type="expression" dxfId="3587" priority="5208" stopIfTrue="1">
      <formula>Q51="Kier?"</formula>
    </cfRule>
  </conditionalFormatting>
  <conditionalFormatting sqref="T52">
    <cfRule type="expression" dxfId="3586" priority="5207" stopIfTrue="1">
      <formula>Q52="Inne?"</formula>
    </cfRule>
  </conditionalFormatting>
  <conditionalFormatting sqref="S52">
    <cfRule type="expression" dxfId="3585" priority="5206" stopIfTrue="1">
      <formula>Q52="Kier?"</formula>
    </cfRule>
  </conditionalFormatting>
  <conditionalFormatting sqref="R52">
    <cfRule type="expression" dxfId="3584" priority="5205" stopIfTrue="1">
      <formula>Q52="Podst?"</formula>
    </cfRule>
  </conditionalFormatting>
  <conditionalFormatting sqref="T52">
    <cfRule type="expression" dxfId="3583" priority="5204" stopIfTrue="1">
      <formula>Q52="Inne?"</formula>
    </cfRule>
  </conditionalFormatting>
  <conditionalFormatting sqref="S52">
    <cfRule type="expression" dxfId="3582" priority="5203" stopIfTrue="1">
      <formula>Q52="Kier?"</formula>
    </cfRule>
  </conditionalFormatting>
  <conditionalFormatting sqref="R52">
    <cfRule type="expression" dxfId="3581" priority="5202" stopIfTrue="1">
      <formula>Q52="Podst?"</formula>
    </cfRule>
  </conditionalFormatting>
  <conditionalFormatting sqref="T52">
    <cfRule type="expression" dxfId="3580" priority="5201" stopIfTrue="1">
      <formula>Q52="Inne?"</formula>
    </cfRule>
  </conditionalFormatting>
  <conditionalFormatting sqref="S52">
    <cfRule type="expression" dxfId="3579" priority="5200" stopIfTrue="1">
      <formula>Q52="Kier?"</formula>
    </cfRule>
  </conditionalFormatting>
  <conditionalFormatting sqref="R52">
    <cfRule type="expression" dxfId="3578" priority="5199" stopIfTrue="1">
      <formula>Q52="Podst?"</formula>
    </cfRule>
  </conditionalFormatting>
  <conditionalFormatting sqref="T52">
    <cfRule type="expression" dxfId="3577" priority="5198" stopIfTrue="1">
      <formula>Q52="Inne?"</formula>
    </cfRule>
  </conditionalFormatting>
  <conditionalFormatting sqref="T53:T55">
    <cfRule type="expression" dxfId="3576" priority="5197" stopIfTrue="1">
      <formula>Q53="Inne?"</formula>
    </cfRule>
  </conditionalFormatting>
  <conditionalFormatting sqref="T56">
    <cfRule type="expression" dxfId="3575" priority="5196" stopIfTrue="1">
      <formula>Q56="Inne?"</formula>
    </cfRule>
  </conditionalFormatting>
  <conditionalFormatting sqref="S56">
    <cfRule type="expression" dxfId="3574" priority="5195" stopIfTrue="1">
      <formula>Q56="Kier?"</formula>
    </cfRule>
  </conditionalFormatting>
  <conditionalFormatting sqref="R56">
    <cfRule type="expression" dxfId="3573" priority="5194" stopIfTrue="1">
      <formula>Q56="Podst?"</formula>
    </cfRule>
  </conditionalFormatting>
  <conditionalFormatting sqref="R56">
    <cfRule type="expression" dxfId="3572" priority="5193" stopIfTrue="1">
      <formula>Q56="Podst?"</formula>
    </cfRule>
  </conditionalFormatting>
  <conditionalFormatting sqref="T56">
    <cfRule type="expression" dxfId="3571" priority="5192" stopIfTrue="1">
      <formula>Q56="Inne?"</formula>
    </cfRule>
  </conditionalFormatting>
  <conditionalFormatting sqref="S56">
    <cfRule type="expression" dxfId="3570" priority="5191" stopIfTrue="1">
      <formula>Q56="Kier?"</formula>
    </cfRule>
  </conditionalFormatting>
  <conditionalFormatting sqref="R56">
    <cfRule type="expression" dxfId="3569" priority="5190" stopIfTrue="1">
      <formula>Q56="Podst?"</formula>
    </cfRule>
  </conditionalFormatting>
  <conditionalFormatting sqref="T56">
    <cfRule type="expression" dxfId="3568" priority="5189" stopIfTrue="1">
      <formula>Q56="Inne?"</formula>
    </cfRule>
  </conditionalFormatting>
  <conditionalFormatting sqref="S56">
    <cfRule type="expression" dxfId="3567" priority="5188" stopIfTrue="1">
      <formula>Q56="Kier?"</formula>
    </cfRule>
  </conditionalFormatting>
  <conditionalFormatting sqref="R56">
    <cfRule type="expression" dxfId="3566" priority="5187" stopIfTrue="1">
      <formula>Q56="Podst?"</formula>
    </cfRule>
  </conditionalFormatting>
  <conditionalFormatting sqref="T56">
    <cfRule type="expression" dxfId="3565" priority="5186" stopIfTrue="1">
      <formula>Q56="Inne?"</formula>
    </cfRule>
  </conditionalFormatting>
  <conditionalFormatting sqref="S56">
    <cfRule type="expression" dxfId="3564" priority="5185" stopIfTrue="1">
      <formula>Q56="Kier?"</formula>
    </cfRule>
  </conditionalFormatting>
  <conditionalFormatting sqref="R56">
    <cfRule type="expression" dxfId="3563" priority="5184" stopIfTrue="1">
      <formula>Q56="Podst?"</formula>
    </cfRule>
  </conditionalFormatting>
  <conditionalFormatting sqref="T56">
    <cfRule type="expression" dxfId="3562" priority="5183" stopIfTrue="1">
      <formula>Q56="Inne?"</formula>
    </cfRule>
  </conditionalFormatting>
  <conditionalFormatting sqref="T56">
    <cfRule type="expression" dxfId="3561" priority="5182" stopIfTrue="1">
      <formula>Q56="Inne?"</formula>
    </cfRule>
  </conditionalFormatting>
  <conditionalFormatting sqref="S56">
    <cfRule type="expression" dxfId="3560" priority="5181" stopIfTrue="1">
      <formula>Q56="Kier?"</formula>
    </cfRule>
  </conditionalFormatting>
  <conditionalFormatting sqref="R56">
    <cfRule type="expression" dxfId="3559" priority="5180" stopIfTrue="1">
      <formula>Q56="Podst?"</formula>
    </cfRule>
  </conditionalFormatting>
  <conditionalFormatting sqref="T63">
    <cfRule type="expression" dxfId="3558" priority="5174" stopIfTrue="1">
      <formula>Q63="Inne?"</formula>
    </cfRule>
  </conditionalFormatting>
  <conditionalFormatting sqref="T66">
    <cfRule type="expression" dxfId="3557" priority="5173" stopIfTrue="1">
      <formula>Q66="Inne?"</formula>
    </cfRule>
  </conditionalFormatting>
  <conditionalFormatting sqref="S66">
    <cfRule type="expression" dxfId="3556" priority="5172" stopIfTrue="1">
      <formula>Q66="Kier?"</formula>
    </cfRule>
  </conditionalFormatting>
  <conditionalFormatting sqref="R66">
    <cfRule type="expression" dxfId="3555" priority="5171" stopIfTrue="1">
      <formula>Q66="Podst?"</formula>
    </cfRule>
  </conditionalFormatting>
  <conditionalFormatting sqref="T66">
    <cfRule type="expression" dxfId="3554" priority="5170" stopIfTrue="1">
      <formula>Q66="Inne?"</formula>
    </cfRule>
  </conditionalFormatting>
  <conditionalFormatting sqref="S66">
    <cfRule type="expression" dxfId="3553" priority="5169" stopIfTrue="1">
      <formula>Q66="Kier?"</formula>
    </cfRule>
  </conditionalFormatting>
  <conditionalFormatting sqref="R66">
    <cfRule type="expression" dxfId="3552" priority="5168" stopIfTrue="1">
      <formula>Q66="Podst?"</formula>
    </cfRule>
  </conditionalFormatting>
  <conditionalFormatting sqref="T67:T68">
    <cfRule type="expression" dxfId="3551" priority="5167" stopIfTrue="1">
      <formula>Q67="Inne?"</formula>
    </cfRule>
  </conditionalFormatting>
  <conditionalFormatting sqref="S67:S68 L68:T68">
    <cfRule type="expression" dxfId="3550" priority="5166" stopIfTrue="1">
      <formula>J67="Kier?"</formula>
    </cfRule>
  </conditionalFormatting>
  <conditionalFormatting sqref="R67:R68">
    <cfRule type="expression" dxfId="3549" priority="5165" stopIfTrue="1">
      <formula>Q67="Podst?"</formula>
    </cfRule>
  </conditionalFormatting>
  <conditionalFormatting sqref="T67:T68">
    <cfRule type="expression" dxfId="3548" priority="5164" stopIfTrue="1">
      <formula>Q67="Inne?"</formula>
    </cfRule>
  </conditionalFormatting>
  <conditionalFormatting sqref="S67:S68 L68:T68">
    <cfRule type="expression" dxfId="3547" priority="5163" stopIfTrue="1">
      <formula>J67="Kier?"</formula>
    </cfRule>
  </conditionalFormatting>
  <conditionalFormatting sqref="R67:R68">
    <cfRule type="expression" dxfId="3546" priority="5162" stopIfTrue="1">
      <formula>Q67="Podst?"</formula>
    </cfRule>
  </conditionalFormatting>
  <conditionalFormatting sqref="T74">
    <cfRule type="expression" dxfId="3545" priority="5161" stopIfTrue="1">
      <formula>Q74="Inne?"</formula>
    </cfRule>
  </conditionalFormatting>
  <conditionalFormatting sqref="S74">
    <cfRule type="expression" dxfId="3544" priority="5160" stopIfTrue="1">
      <formula>Q74="Kier?"</formula>
    </cfRule>
  </conditionalFormatting>
  <conditionalFormatting sqref="R74">
    <cfRule type="expression" dxfId="3543" priority="5159" stopIfTrue="1">
      <formula>Q74="Podst?"</formula>
    </cfRule>
  </conditionalFormatting>
  <conditionalFormatting sqref="T74">
    <cfRule type="expression" dxfId="3542" priority="5158" stopIfTrue="1">
      <formula>Q74="Inne?"</formula>
    </cfRule>
  </conditionalFormatting>
  <conditionalFormatting sqref="S74">
    <cfRule type="expression" dxfId="3541" priority="5157" stopIfTrue="1">
      <formula>Q74="Kier?"</formula>
    </cfRule>
  </conditionalFormatting>
  <conditionalFormatting sqref="R74">
    <cfRule type="expression" dxfId="3540" priority="5156" stopIfTrue="1">
      <formula>Q74="Podst?"</formula>
    </cfRule>
  </conditionalFormatting>
  <conditionalFormatting sqref="T78">
    <cfRule type="expression" dxfId="3539" priority="5155" stopIfTrue="1">
      <formula>Q78="Inne?"</formula>
    </cfRule>
  </conditionalFormatting>
  <conditionalFormatting sqref="S78">
    <cfRule type="expression" dxfId="3538" priority="5154" stopIfTrue="1">
      <formula>Q78="Kier?"</formula>
    </cfRule>
  </conditionalFormatting>
  <conditionalFormatting sqref="R78">
    <cfRule type="expression" dxfId="3537" priority="5153" stopIfTrue="1">
      <formula>Q78="Podst?"</formula>
    </cfRule>
  </conditionalFormatting>
  <conditionalFormatting sqref="T88:T89">
    <cfRule type="expression" dxfId="3536" priority="5146" stopIfTrue="1">
      <formula>Q88="Inne?"</formula>
    </cfRule>
  </conditionalFormatting>
  <conditionalFormatting sqref="S88:S89 K89 P89:T89">
    <cfRule type="expression" dxfId="3535" priority="5145" stopIfTrue="1">
      <formula>I88="Kier?"</formula>
    </cfRule>
  </conditionalFormatting>
  <conditionalFormatting sqref="R88:R89">
    <cfRule type="expression" dxfId="3534" priority="5144" stopIfTrue="1">
      <formula>Q88="Podst?"</formula>
    </cfRule>
  </conditionalFormatting>
  <conditionalFormatting sqref="P11">
    <cfRule type="expression" dxfId="3533" priority="5143" stopIfTrue="1">
      <formula>AND(P11="*",L11="obi")</formula>
    </cfRule>
  </conditionalFormatting>
  <conditionalFormatting sqref="T11">
    <cfRule type="expression" dxfId="3532" priority="5142" stopIfTrue="1">
      <formula>Q11="Inne?"</formula>
    </cfRule>
  </conditionalFormatting>
  <conditionalFormatting sqref="S11">
    <cfRule type="expression" dxfId="3531" priority="5141" stopIfTrue="1">
      <formula>Q11="Kier?"</formula>
    </cfRule>
  </conditionalFormatting>
  <conditionalFormatting sqref="R11">
    <cfRule type="expression" dxfId="3530" priority="5140" stopIfTrue="1">
      <formula>Q11="Podst?"</formula>
    </cfRule>
  </conditionalFormatting>
  <conditionalFormatting sqref="T11">
    <cfRule type="expression" dxfId="3529" priority="5139" stopIfTrue="1">
      <formula>Q11="Inne?"</formula>
    </cfRule>
  </conditionalFormatting>
  <conditionalFormatting sqref="S11">
    <cfRule type="expression" dxfId="3528" priority="5138" stopIfTrue="1">
      <formula>Q11="Kier?"</formula>
    </cfRule>
  </conditionalFormatting>
  <conditionalFormatting sqref="R11">
    <cfRule type="expression" dxfId="3527" priority="5137" stopIfTrue="1">
      <formula>Q11="Podst?"</formula>
    </cfRule>
  </conditionalFormatting>
  <conditionalFormatting sqref="P12">
    <cfRule type="expression" dxfId="3526" priority="5136" stopIfTrue="1">
      <formula>AND(P12="*",L12="obi")</formula>
    </cfRule>
  </conditionalFormatting>
  <conditionalFormatting sqref="T12">
    <cfRule type="expression" dxfId="3525" priority="5135" stopIfTrue="1">
      <formula>Q12="Inne?"</formula>
    </cfRule>
  </conditionalFormatting>
  <conditionalFormatting sqref="R12">
    <cfRule type="expression" dxfId="3524" priority="5133" stopIfTrue="1">
      <formula>Q12="Podst?"</formula>
    </cfRule>
  </conditionalFormatting>
  <conditionalFormatting sqref="T12">
    <cfRule type="expression" dxfId="3523" priority="5132" stopIfTrue="1">
      <formula>Q12="Inne?"</formula>
    </cfRule>
  </conditionalFormatting>
  <conditionalFormatting sqref="R12">
    <cfRule type="expression" dxfId="3522" priority="5130" stopIfTrue="1">
      <formula>Q12="Podst?"</formula>
    </cfRule>
  </conditionalFormatting>
  <conditionalFormatting sqref="P13">
    <cfRule type="expression" dxfId="3521" priority="5129" stopIfTrue="1">
      <formula>AND(P13="*",L13="obi")</formula>
    </cfRule>
  </conditionalFormatting>
  <conditionalFormatting sqref="T13">
    <cfRule type="expression" dxfId="3520" priority="5128" stopIfTrue="1">
      <formula>Q13="Inne?"</formula>
    </cfRule>
  </conditionalFormatting>
  <conditionalFormatting sqref="S13">
    <cfRule type="expression" dxfId="3519" priority="5127" stopIfTrue="1">
      <formula>Q13="Kier?"</formula>
    </cfRule>
  </conditionalFormatting>
  <conditionalFormatting sqref="R13">
    <cfRule type="expression" dxfId="3518" priority="5126" stopIfTrue="1">
      <formula>Q13="Podst?"</formula>
    </cfRule>
  </conditionalFormatting>
  <conditionalFormatting sqref="T13">
    <cfRule type="expression" dxfId="3517" priority="5125" stopIfTrue="1">
      <formula>Q13="Inne?"</formula>
    </cfRule>
  </conditionalFormatting>
  <conditionalFormatting sqref="S13">
    <cfRule type="expression" dxfId="3516" priority="5124" stopIfTrue="1">
      <formula>Q13="Kier?"</formula>
    </cfRule>
  </conditionalFormatting>
  <conditionalFormatting sqref="R13">
    <cfRule type="expression" dxfId="3515" priority="5123" stopIfTrue="1">
      <formula>Q13="Podst?"</formula>
    </cfRule>
  </conditionalFormatting>
  <conditionalFormatting sqref="P14">
    <cfRule type="expression" dxfId="3514" priority="5113" stopIfTrue="1">
      <formula>AND(P14="*",L14="obi")</formula>
    </cfRule>
  </conditionalFormatting>
  <conditionalFormatting sqref="T15">
    <cfRule type="expression" dxfId="3513" priority="5106" stopIfTrue="1">
      <formula>Q15="Inne?"</formula>
    </cfRule>
  </conditionalFormatting>
  <conditionalFormatting sqref="S15">
    <cfRule type="expression" dxfId="3512" priority="5105" stopIfTrue="1">
      <formula>Q15="Kier?"</formula>
    </cfRule>
  </conditionalFormatting>
  <conditionalFormatting sqref="R15">
    <cfRule type="expression" dxfId="3511" priority="5104" stopIfTrue="1">
      <formula>Q15="Podst?"</formula>
    </cfRule>
  </conditionalFormatting>
  <conditionalFormatting sqref="T15">
    <cfRule type="expression" dxfId="3510" priority="5103" stopIfTrue="1">
      <formula>Q15="Inne?"</formula>
    </cfRule>
  </conditionalFormatting>
  <conditionalFormatting sqref="S15">
    <cfRule type="expression" dxfId="3509" priority="5102" stopIfTrue="1">
      <formula>Q15="Kier?"</formula>
    </cfRule>
  </conditionalFormatting>
  <conditionalFormatting sqref="R15">
    <cfRule type="expression" dxfId="3508" priority="5101" stopIfTrue="1">
      <formula>Q15="Podst?"</formula>
    </cfRule>
  </conditionalFormatting>
  <conditionalFormatting sqref="T15">
    <cfRule type="expression" dxfId="3507" priority="5100" stopIfTrue="1">
      <formula>Q15="Inne?"</formula>
    </cfRule>
  </conditionalFormatting>
  <conditionalFormatting sqref="S15">
    <cfRule type="expression" dxfId="3506" priority="5099" stopIfTrue="1">
      <formula>Q15="Kier?"</formula>
    </cfRule>
  </conditionalFormatting>
  <conditionalFormatting sqref="R15">
    <cfRule type="expression" dxfId="3505" priority="5098" stopIfTrue="1">
      <formula>Q15="Podst?"</formula>
    </cfRule>
  </conditionalFormatting>
  <conditionalFormatting sqref="P15">
    <cfRule type="expression" dxfId="3504" priority="5097" stopIfTrue="1">
      <formula>AND(P15="*",L15="obi")</formula>
    </cfRule>
  </conditionalFormatting>
  <conditionalFormatting sqref="T15">
    <cfRule type="expression" dxfId="3503" priority="5096" stopIfTrue="1">
      <formula>Q15="Inne?"</formula>
    </cfRule>
  </conditionalFormatting>
  <conditionalFormatting sqref="S15">
    <cfRule type="expression" dxfId="3502" priority="5095" stopIfTrue="1">
      <formula>Q15="Kier?"</formula>
    </cfRule>
  </conditionalFormatting>
  <conditionalFormatting sqref="R15">
    <cfRule type="expression" dxfId="3501" priority="5094" stopIfTrue="1">
      <formula>Q15="Podst?"</formula>
    </cfRule>
  </conditionalFormatting>
  <conditionalFormatting sqref="T15">
    <cfRule type="expression" dxfId="3500" priority="5093" stopIfTrue="1">
      <formula>Q15="Inne?"</formula>
    </cfRule>
  </conditionalFormatting>
  <conditionalFormatting sqref="S15">
    <cfRule type="expression" dxfId="3499" priority="5092" stopIfTrue="1">
      <formula>Q15="Kier?"</formula>
    </cfRule>
  </conditionalFormatting>
  <conditionalFormatting sqref="R15">
    <cfRule type="expression" dxfId="3498" priority="5091" stopIfTrue="1">
      <formula>Q15="Podst?"</formula>
    </cfRule>
  </conditionalFormatting>
  <conditionalFormatting sqref="T16">
    <cfRule type="expression" dxfId="3497" priority="5090" stopIfTrue="1">
      <formula>Q16="Inne?"</formula>
    </cfRule>
  </conditionalFormatting>
  <conditionalFormatting sqref="S16">
    <cfRule type="expression" dxfId="3496" priority="5089" stopIfTrue="1">
      <formula>Q16="Kier?"</formula>
    </cfRule>
  </conditionalFormatting>
  <conditionalFormatting sqref="R16">
    <cfRule type="expression" dxfId="3495" priority="5088" stopIfTrue="1">
      <formula>Q16="Podst?"</formula>
    </cfRule>
  </conditionalFormatting>
  <conditionalFormatting sqref="T16">
    <cfRule type="expression" dxfId="3494" priority="5087" stopIfTrue="1">
      <formula>Q16="Inne?"</formula>
    </cfRule>
  </conditionalFormatting>
  <conditionalFormatting sqref="S16">
    <cfRule type="expression" dxfId="3493" priority="5086" stopIfTrue="1">
      <formula>Q16="Kier?"</formula>
    </cfRule>
  </conditionalFormatting>
  <conditionalFormatting sqref="R16">
    <cfRule type="expression" dxfId="3492" priority="5085" stopIfTrue="1">
      <formula>Q16="Podst?"</formula>
    </cfRule>
  </conditionalFormatting>
  <conditionalFormatting sqref="T16">
    <cfRule type="expression" dxfId="3491" priority="5081" stopIfTrue="1">
      <formula>Q16="Inne?"</formula>
    </cfRule>
  </conditionalFormatting>
  <conditionalFormatting sqref="S16">
    <cfRule type="expression" dxfId="3490" priority="5080" stopIfTrue="1">
      <formula>Q16="Kier?"</formula>
    </cfRule>
  </conditionalFormatting>
  <conditionalFormatting sqref="R16">
    <cfRule type="expression" dxfId="3489" priority="5079" stopIfTrue="1">
      <formula>Q16="Podst?"</formula>
    </cfRule>
  </conditionalFormatting>
  <conditionalFormatting sqref="T16">
    <cfRule type="expression" dxfId="3488" priority="5078" stopIfTrue="1">
      <formula>Q16="Inne?"</formula>
    </cfRule>
  </conditionalFormatting>
  <conditionalFormatting sqref="S16">
    <cfRule type="expression" dxfId="3487" priority="5077" stopIfTrue="1">
      <formula>Q16="Kier?"</formula>
    </cfRule>
  </conditionalFormatting>
  <conditionalFormatting sqref="R16">
    <cfRule type="expression" dxfId="3486" priority="5076" stopIfTrue="1">
      <formula>Q16="Podst?"</formula>
    </cfRule>
  </conditionalFormatting>
  <conditionalFormatting sqref="T16">
    <cfRule type="expression" dxfId="3485" priority="5075" stopIfTrue="1">
      <formula>Q16="Inne?"</formula>
    </cfRule>
  </conditionalFormatting>
  <conditionalFormatting sqref="S16">
    <cfRule type="expression" dxfId="3484" priority="5074" stopIfTrue="1">
      <formula>Q16="Kier?"</formula>
    </cfRule>
  </conditionalFormatting>
  <conditionalFormatting sqref="R16">
    <cfRule type="expression" dxfId="3483" priority="5073" stopIfTrue="1">
      <formula>Q16="Podst?"</formula>
    </cfRule>
  </conditionalFormatting>
  <conditionalFormatting sqref="T16">
    <cfRule type="expression" dxfId="3482" priority="5072" stopIfTrue="1">
      <formula>Q16="Inne?"</formula>
    </cfRule>
  </conditionalFormatting>
  <conditionalFormatting sqref="S16">
    <cfRule type="expression" dxfId="3481" priority="5071" stopIfTrue="1">
      <formula>Q16="Kier?"</formula>
    </cfRule>
  </conditionalFormatting>
  <conditionalFormatting sqref="R16">
    <cfRule type="expression" dxfId="3480" priority="5070" stopIfTrue="1">
      <formula>Q16="Podst?"</formula>
    </cfRule>
  </conditionalFormatting>
  <conditionalFormatting sqref="P16">
    <cfRule type="expression" dxfId="3479" priority="5069" stopIfTrue="1">
      <formula>AND(P16="*",L16="obi")</formula>
    </cfRule>
  </conditionalFormatting>
  <conditionalFormatting sqref="T16">
    <cfRule type="expression" dxfId="3478" priority="5068" stopIfTrue="1">
      <formula>Q16="Inne?"</formula>
    </cfRule>
  </conditionalFormatting>
  <conditionalFormatting sqref="S16">
    <cfRule type="expression" dxfId="3477" priority="5067" stopIfTrue="1">
      <formula>Q16="Kier?"</formula>
    </cfRule>
  </conditionalFormatting>
  <conditionalFormatting sqref="R16">
    <cfRule type="expression" dxfId="3476" priority="5066" stopIfTrue="1">
      <formula>Q16="Podst?"</formula>
    </cfRule>
  </conditionalFormatting>
  <conditionalFormatting sqref="T16">
    <cfRule type="expression" dxfId="3475" priority="5065" stopIfTrue="1">
      <formula>Q16="Inne?"</formula>
    </cfRule>
  </conditionalFormatting>
  <conditionalFormatting sqref="S16">
    <cfRule type="expression" dxfId="3474" priority="5064" stopIfTrue="1">
      <formula>Q16="Kier?"</formula>
    </cfRule>
  </conditionalFormatting>
  <conditionalFormatting sqref="R16">
    <cfRule type="expression" dxfId="3473" priority="5063" stopIfTrue="1">
      <formula>Q16="Podst?"</formula>
    </cfRule>
  </conditionalFormatting>
  <conditionalFormatting sqref="T17">
    <cfRule type="expression" dxfId="3472" priority="5062" stopIfTrue="1">
      <formula>Q17="Inne?"</formula>
    </cfRule>
  </conditionalFormatting>
  <conditionalFormatting sqref="S17">
    <cfRule type="expression" dxfId="3471" priority="5061" stopIfTrue="1">
      <formula>Q17="Kier?"</formula>
    </cfRule>
  </conditionalFormatting>
  <conditionalFormatting sqref="R17">
    <cfRule type="expression" dxfId="3470" priority="5060" stopIfTrue="1">
      <formula>Q17="Podst?"</formula>
    </cfRule>
  </conditionalFormatting>
  <conditionalFormatting sqref="T17">
    <cfRule type="expression" dxfId="3469" priority="5059" stopIfTrue="1">
      <formula>Q17="Inne?"</formula>
    </cfRule>
  </conditionalFormatting>
  <conditionalFormatting sqref="S17">
    <cfRule type="expression" dxfId="3468" priority="5058" stopIfTrue="1">
      <formula>Q17="Kier?"</formula>
    </cfRule>
  </conditionalFormatting>
  <conditionalFormatting sqref="R17">
    <cfRule type="expression" dxfId="3467" priority="5057" stopIfTrue="1">
      <formula>Q17="Podst?"</formula>
    </cfRule>
  </conditionalFormatting>
  <conditionalFormatting sqref="T17">
    <cfRule type="expression" dxfId="3466" priority="5056" stopIfTrue="1">
      <formula>Q17="Inne?"</formula>
    </cfRule>
  </conditionalFormatting>
  <conditionalFormatting sqref="S17">
    <cfRule type="expression" dxfId="3465" priority="5055" stopIfTrue="1">
      <formula>Q17="Kier?"</formula>
    </cfRule>
  </conditionalFormatting>
  <conditionalFormatting sqref="R17">
    <cfRule type="expression" dxfId="3464" priority="5054" stopIfTrue="1">
      <formula>Q17="Podst?"</formula>
    </cfRule>
  </conditionalFormatting>
  <conditionalFormatting sqref="P17">
    <cfRule type="expression" dxfId="3463" priority="5053" stopIfTrue="1">
      <formula>AND(P17="*",L17="obi")</formula>
    </cfRule>
  </conditionalFormatting>
  <conditionalFormatting sqref="T17">
    <cfRule type="expression" dxfId="3462" priority="5052" stopIfTrue="1">
      <formula>Q17="Inne?"</formula>
    </cfRule>
  </conditionalFormatting>
  <conditionalFormatting sqref="S17">
    <cfRule type="expression" dxfId="3461" priority="5051" stopIfTrue="1">
      <formula>Q17="Kier?"</formula>
    </cfRule>
  </conditionalFormatting>
  <conditionalFormatting sqref="R17">
    <cfRule type="expression" dxfId="3460" priority="5050" stopIfTrue="1">
      <formula>Q17="Podst?"</formula>
    </cfRule>
  </conditionalFormatting>
  <conditionalFormatting sqref="T17">
    <cfRule type="expression" dxfId="3459" priority="5049" stopIfTrue="1">
      <formula>Q17="Inne?"</formula>
    </cfRule>
  </conditionalFormatting>
  <conditionalFormatting sqref="S17">
    <cfRule type="expression" dxfId="3458" priority="5048" stopIfTrue="1">
      <formula>Q17="Kier?"</formula>
    </cfRule>
  </conditionalFormatting>
  <conditionalFormatting sqref="R17">
    <cfRule type="expression" dxfId="3457" priority="5047" stopIfTrue="1">
      <formula>Q17="Podst?"</formula>
    </cfRule>
  </conditionalFormatting>
  <conditionalFormatting sqref="P18">
    <cfRule type="expression" dxfId="3456" priority="5015" stopIfTrue="1">
      <formula>AND(P18="*",L18="obi")</formula>
    </cfRule>
  </conditionalFormatting>
  <conditionalFormatting sqref="T19">
    <cfRule type="expression" dxfId="3455" priority="5008" stopIfTrue="1">
      <formula>Q19="Inne?"</formula>
    </cfRule>
  </conditionalFormatting>
  <conditionalFormatting sqref="S19">
    <cfRule type="expression" dxfId="3454" priority="5007" stopIfTrue="1">
      <formula>Q19="Kier?"</formula>
    </cfRule>
  </conditionalFormatting>
  <conditionalFormatting sqref="R19">
    <cfRule type="expression" dxfId="3453" priority="5006" stopIfTrue="1">
      <formula>Q19="Podst?"</formula>
    </cfRule>
  </conditionalFormatting>
  <conditionalFormatting sqref="T19">
    <cfRule type="expression" dxfId="3452" priority="5005" stopIfTrue="1">
      <formula>Q19="Inne?"</formula>
    </cfRule>
  </conditionalFormatting>
  <conditionalFormatting sqref="S19">
    <cfRule type="expression" dxfId="3451" priority="5004" stopIfTrue="1">
      <formula>Q19="Kier?"</formula>
    </cfRule>
  </conditionalFormatting>
  <conditionalFormatting sqref="R19">
    <cfRule type="expression" dxfId="3450" priority="5003" stopIfTrue="1">
      <formula>Q19="Podst?"</formula>
    </cfRule>
  </conditionalFormatting>
  <conditionalFormatting sqref="T19">
    <cfRule type="expression" dxfId="3449" priority="5002" stopIfTrue="1">
      <formula>Q19="Inne?"</formula>
    </cfRule>
  </conditionalFormatting>
  <conditionalFormatting sqref="S19">
    <cfRule type="expression" dxfId="3448" priority="5001" stopIfTrue="1">
      <formula>Q19="Kier?"</formula>
    </cfRule>
  </conditionalFormatting>
  <conditionalFormatting sqref="R19">
    <cfRule type="expression" dxfId="3447" priority="5000" stopIfTrue="1">
      <formula>Q19="Podst?"</formula>
    </cfRule>
  </conditionalFormatting>
  <conditionalFormatting sqref="T19">
    <cfRule type="expression" dxfId="3446" priority="4999" stopIfTrue="1">
      <formula>Q19="Inne?"</formula>
    </cfRule>
  </conditionalFormatting>
  <conditionalFormatting sqref="S19">
    <cfRule type="expression" dxfId="3445" priority="4998" stopIfTrue="1">
      <formula>Q19="Kier?"</formula>
    </cfRule>
  </conditionalFormatting>
  <conditionalFormatting sqref="R19">
    <cfRule type="expression" dxfId="3444" priority="4997" stopIfTrue="1">
      <formula>Q19="Podst?"</formula>
    </cfRule>
  </conditionalFormatting>
  <conditionalFormatting sqref="T19">
    <cfRule type="expression" dxfId="3443" priority="4996" stopIfTrue="1">
      <formula>Q19="Inne?"</formula>
    </cfRule>
  </conditionalFormatting>
  <conditionalFormatting sqref="S19">
    <cfRule type="expression" dxfId="3442" priority="4995" stopIfTrue="1">
      <formula>Q19="Kier?"</formula>
    </cfRule>
  </conditionalFormatting>
  <conditionalFormatting sqref="R19">
    <cfRule type="expression" dxfId="3441" priority="4994" stopIfTrue="1">
      <formula>Q19="Podst?"</formula>
    </cfRule>
  </conditionalFormatting>
  <conditionalFormatting sqref="P19">
    <cfRule type="expression" dxfId="3440" priority="4993" stopIfTrue="1">
      <formula>AND(P19="*",L19="obi")</formula>
    </cfRule>
  </conditionalFormatting>
  <conditionalFormatting sqref="T19">
    <cfRule type="expression" dxfId="3439" priority="4992" stopIfTrue="1">
      <formula>Q19="Inne?"</formula>
    </cfRule>
  </conditionalFormatting>
  <conditionalFormatting sqref="S19">
    <cfRule type="expression" dxfId="3438" priority="4991" stopIfTrue="1">
      <formula>Q19="Kier?"</formula>
    </cfRule>
  </conditionalFormatting>
  <conditionalFormatting sqref="R19">
    <cfRule type="expression" dxfId="3437" priority="4990" stopIfTrue="1">
      <formula>Q19="Podst?"</formula>
    </cfRule>
  </conditionalFormatting>
  <conditionalFormatting sqref="T19">
    <cfRule type="expression" dxfId="3436" priority="4989" stopIfTrue="1">
      <formula>Q19="Inne?"</formula>
    </cfRule>
  </conditionalFormatting>
  <conditionalFormatting sqref="S19">
    <cfRule type="expression" dxfId="3435" priority="4988" stopIfTrue="1">
      <formula>Q19="Kier?"</formula>
    </cfRule>
  </conditionalFormatting>
  <conditionalFormatting sqref="R19">
    <cfRule type="expression" dxfId="3434" priority="4987" stopIfTrue="1">
      <formula>Q19="Podst?"</formula>
    </cfRule>
  </conditionalFormatting>
  <conditionalFormatting sqref="T20">
    <cfRule type="expression" dxfId="3433" priority="4986" stopIfTrue="1">
      <formula>Q20="Inne?"</formula>
    </cfRule>
  </conditionalFormatting>
  <conditionalFormatting sqref="S20">
    <cfRule type="expression" dxfId="3432" priority="4985" stopIfTrue="1">
      <formula>Q20="Kier?"</formula>
    </cfRule>
  </conditionalFormatting>
  <conditionalFormatting sqref="R20">
    <cfRule type="expression" dxfId="3431" priority="4984" stopIfTrue="1">
      <formula>Q20="Podst?"</formula>
    </cfRule>
  </conditionalFormatting>
  <conditionalFormatting sqref="T20">
    <cfRule type="expression" dxfId="3430" priority="4983" stopIfTrue="1">
      <formula>Q20="Inne?"</formula>
    </cfRule>
  </conditionalFormatting>
  <conditionalFormatting sqref="S20">
    <cfRule type="expression" dxfId="3429" priority="4982" stopIfTrue="1">
      <formula>Q20="Kier?"</formula>
    </cfRule>
  </conditionalFormatting>
  <conditionalFormatting sqref="R20">
    <cfRule type="expression" dxfId="3428" priority="4981" stopIfTrue="1">
      <formula>Q20="Podst?"</formula>
    </cfRule>
  </conditionalFormatting>
  <conditionalFormatting sqref="S20">
    <cfRule type="expression" dxfId="3427" priority="4980" stopIfTrue="1">
      <formula>Q20="Kier?"</formula>
    </cfRule>
  </conditionalFormatting>
  <conditionalFormatting sqref="R20">
    <cfRule type="expression" dxfId="3426" priority="4979" stopIfTrue="1">
      <formula>Q20="Podst?"</formula>
    </cfRule>
  </conditionalFormatting>
  <conditionalFormatting sqref="T20">
    <cfRule type="expression" dxfId="3425" priority="4978" stopIfTrue="1">
      <formula>Q20="Inne?"</formula>
    </cfRule>
  </conditionalFormatting>
  <conditionalFormatting sqref="S20">
    <cfRule type="expression" dxfId="3424" priority="4977" stopIfTrue="1">
      <formula>Q20="Kier?"</formula>
    </cfRule>
  </conditionalFormatting>
  <conditionalFormatting sqref="R20">
    <cfRule type="expression" dxfId="3423" priority="4976" stopIfTrue="1">
      <formula>Q20="Podst?"</formula>
    </cfRule>
  </conditionalFormatting>
  <conditionalFormatting sqref="T20">
    <cfRule type="expression" dxfId="3422" priority="4975" stopIfTrue="1">
      <formula>Q20="Inne?"</formula>
    </cfRule>
  </conditionalFormatting>
  <conditionalFormatting sqref="S20">
    <cfRule type="expression" dxfId="3421" priority="4974" stopIfTrue="1">
      <formula>Q20="Kier?"</formula>
    </cfRule>
  </conditionalFormatting>
  <conditionalFormatting sqref="R20">
    <cfRule type="expression" dxfId="3420" priority="4973" stopIfTrue="1">
      <formula>Q20="Podst?"</formula>
    </cfRule>
  </conditionalFormatting>
  <conditionalFormatting sqref="T20">
    <cfRule type="expression" dxfId="3419" priority="4972" stopIfTrue="1">
      <formula>Q20="Inne?"</formula>
    </cfRule>
  </conditionalFormatting>
  <conditionalFormatting sqref="R20">
    <cfRule type="expression" dxfId="3418" priority="4971" stopIfTrue="1">
      <formula>Q20="Podst?"</formula>
    </cfRule>
  </conditionalFormatting>
  <conditionalFormatting sqref="S20">
    <cfRule type="expression" dxfId="3417" priority="4970" stopIfTrue="1">
      <formula>Q20="Kier?"</formula>
    </cfRule>
  </conditionalFormatting>
  <conditionalFormatting sqref="S20">
    <cfRule type="expression" dxfId="3416" priority="4969" stopIfTrue="1">
      <formula>Q20="Kier?"</formula>
    </cfRule>
  </conditionalFormatting>
  <conditionalFormatting sqref="T20">
    <cfRule type="expression" dxfId="3415" priority="4968" stopIfTrue="1">
      <formula>Q20="Inne?"</formula>
    </cfRule>
  </conditionalFormatting>
  <conditionalFormatting sqref="S20">
    <cfRule type="expression" dxfId="3414" priority="4967" stopIfTrue="1">
      <formula>Q20="Kier?"</formula>
    </cfRule>
  </conditionalFormatting>
  <conditionalFormatting sqref="R20">
    <cfRule type="expression" dxfId="3413" priority="4966" stopIfTrue="1">
      <formula>Q20="Podst?"</formula>
    </cfRule>
  </conditionalFormatting>
  <conditionalFormatting sqref="T20">
    <cfRule type="expression" dxfId="3412" priority="4965" stopIfTrue="1">
      <formula>Q20="Inne?"</formula>
    </cfRule>
  </conditionalFormatting>
  <conditionalFormatting sqref="S20">
    <cfRule type="expression" dxfId="3411" priority="4964" stopIfTrue="1">
      <formula>Q20="Kier?"</formula>
    </cfRule>
  </conditionalFormatting>
  <conditionalFormatting sqref="R20">
    <cfRule type="expression" dxfId="3410" priority="4963" stopIfTrue="1">
      <formula>Q20="Podst?"</formula>
    </cfRule>
  </conditionalFormatting>
  <conditionalFormatting sqref="R20">
    <cfRule type="expression" dxfId="3409" priority="4962" stopIfTrue="1">
      <formula>Q3="Podst?"</formula>
    </cfRule>
  </conditionalFormatting>
  <conditionalFormatting sqref="S20">
    <cfRule type="expression" dxfId="3408" priority="4961" stopIfTrue="1">
      <formula>Q3="Kier?"</formula>
    </cfRule>
  </conditionalFormatting>
  <conditionalFormatting sqref="T20">
    <cfRule type="expression" dxfId="3407" priority="4960" stopIfTrue="1">
      <formula>Q3="Inne?"</formula>
    </cfRule>
  </conditionalFormatting>
  <conditionalFormatting sqref="T20">
    <cfRule type="expression" dxfId="3406" priority="4959" stopIfTrue="1">
      <formula>Q20="Inne?"</formula>
    </cfRule>
  </conditionalFormatting>
  <conditionalFormatting sqref="S20">
    <cfRule type="expression" dxfId="3405" priority="4958" stopIfTrue="1">
      <formula>Q20="Kier?"</formula>
    </cfRule>
  </conditionalFormatting>
  <conditionalFormatting sqref="R20">
    <cfRule type="expression" dxfId="3404" priority="4957" stopIfTrue="1">
      <formula>Q20="Podst?"</formula>
    </cfRule>
  </conditionalFormatting>
  <conditionalFormatting sqref="T20">
    <cfRule type="expression" dxfId="3403" priority="4956" stopIfTrue="1">
      <formula>Q20="Inne?"</formula>
    </cfRule>
  </conditionalFormatting>
  <conditionalFormatting sqref="S20">
    <cfRule type="expression" dxfId="3402" priority="4955" stopIfTrue="1">
      <formula>Q20="Kier?"</formula>
    </cfRule>
  </conditionalFormatting>
  <conditionalFormatting sqref="R20">
    <cfRule type="expression" dxfId="3401" priority="4954" stopIfTrue="1">
      <formula>Q20="Podst?"</formula>
    </cfRule>
  </conditionalFormatting>
  <conditionalFormatting sqref="T20">
    <cfRule type="expression" dxfId="3400" priority="4953" stopIfTrue="1">
      <formula>Q20="Inne?"</formula>
    </cfRule>
  </conditionalFormatting>
  <conditionalFormatting sqref="S20">
    <cfRule type="expression" dxfId="3399" priority="4952" stopIfTrue="1">
      <formula>Q20="Kier?"</formula>
    </cfRule>
  </conditionalFormatting>
  <conditionalFormatting sqref="R20">
    <cfRule type="expression" dxfId="3398" priority="4951" stopIfTrue="1">
      <formula>Q20="Podst?"</formula>
    </cfRule>
  </conditionalFormatting>
  <conditionalFormatting sqref="T20">
    <cfRule type="expression" dxfId="3397" priority="4950" stopIfTrue="1">
      <formula>Q20="Inne?"</formula>
    </cfRule>
  </conditionalFormatting>
  <conditionalFormatting sqref="S20">
    <cfRule type="expression" dxfId="3396" priority="4949" stopIfTrue="1">
      <formula>Q20="Kier?"</formula>
    </cfRule>
  </conditionalFormatting>
  <conditionalFormatting sqref="R20">
    <cfRule type="expression" dxfId="3395" priority="4948" stopIfTrue="1">
      <formula>Q20="Podst?"</formula>
    </cfRule>
  </conditionalFormatting>
  <conditionalFormatting sqref="P20">
    <cfRule type="expression" dxfId="3394" priority="4947" stopIfTrue="1">
      <formula>AND(P20="*",L20="obi")</formula>
    </cfRule>
  </conditionalFormatting>
  <conditionalFormatting sqref="T20">
    <cfRule type="expression" dxfId="3393" priority="4946" stopIfTrue="1">
      <formula>Q20="Inne?"</formula>
    </cfRule>
  </conditionalFormatting>
  <conditionalFormatting sqref="S20">
    <cfRule type="expression" dxfId="3392" priority="4945" stopIfTrue="1">
      <formula>Q20="Kier?"</formula>
    </cfRule>
  </conditionalFormatting>
  <conditionalFormatting sqref="R20">
    <cfRule type="expression" dxfId="3391" priority="4944" stopIfTrue="1">
      <formula>Q20="Podst?"</formula>
    </cfRule>
  </conditionalFormatting>
  <conditionalFormatting sqref="T20">
    <cfRule type="expression" dxfId="3390" priority="4943" stopIfTrue="1">
      <formula>Q20="Inne?"</formula>
    </cfRule>
  </conditionalFormatting>
  <conditionalFormatting sqref="S20">
    <cfRule type="expression" dxfId="3389" priority="4942" stopIfTrue="1">
      <formula>Q20="Kier?"</formula>
    </cfRule>
  </conditionalFormatting>
  <conditionalFormatting sqref="R20">
    <cfRule type="expression" dxfId="3388" priority="4941" stopIfTrue="1">
      <formula>Q20="Podst?"</formula>
    </cfRule>
  </conditionalFormatting>
  <conditionalFormatting sqref="T25">
    <cfRule type="expression" dxfId="3387" priority="4940" stopIfTrue="1">
      <formula>Q25="Inne?"</formula>
    </cfRule>
  </conditionalFormatting>
  <conditionalFormatting sqref="S25">
    <cfRule type="expression" dxfId="3386" priority="4939" stopIfTrue="1">
      <formula>Q25="Kier?"</formula>
    </cfRule>
  </conditionalFormatting>
  <conditionalFormatting sqref="R25">
    <cfRule type="expression" dxfId="3385" priority="4938" stopIfTrue="1">
      <formula>Q25="Podst?"</formula>
    </cfRule>
  </conditionalFormatting>
  <conditionalFormatting sqref="T25">
    <cfRule type="expression" dxfId="3384" priority="4937" stopIfTrue="1">
      <formula>Q25="Inne?"</formula>
    </cfRule>
  </conditionalFormatting>
  <conditionalFormatting sqref="S25">
    <cfRule type="expression" dxfId="3383" priority="4936" stopIfTrue="1">
      <formula>Q25="Kier?"</formula>
    </cfRule>
  </conditionalFormatting>
  <conditionalFormatting sqref="R25">
    <cfRule type="expression" dxfId="3382" priority="4935" stopIfTrue="1">
      <formula>Q25="Podst?"</formula>
    </cfRule>
  </conditionalFormatting>
  <conditionalFormatting sqref="T25">
    <cfRule type="expression" dxfId="3381" priority="4934" stopIfTrue="1">
      <formula>Q25="Inne?"</formula>
    </cfRule>
  </conditionalFormatting>
  <conditionalFormatting sqref="S25">
    <cfRule type="expression" dxfId="3380" priority="4933" stopIfTrue="1">
      <formula>Q25="Kier?"</formula>
    </cfRule>
  </conditionalFormatting>
  <conditionalFormatting sqref="R25">
    <cfRule type="expression" dxfId="3379" priority="4932" stopIfTrue="1">
      <formula>Q25="Podst?"</formula>
    </cfRule>
  </conditionalFormatting>
  <conditionalFormatting sqref="P25">
    <cfRule type="expression" dxfId="3378" priority="4931" stopIfTrue="1">
      <formula>AND(P25="*",L25="obi")</formula>
    </cfRule>
  </conditionalFormatting>
  <conditionalFormatting sqref="T25">
    <cfRule type="expression" dxfId="3377" priority="4930" stopIfTrue="1">
      <formula>Q25="Inne?"</formula>
    </cfRule>
  </conditionalFormatting>
  <conditionalFormatting sqref="S25">
    <cfRule type="expression" dxfId="3376" priority="4929" stopIfTrue="1">
      <formula>Q25="Kier?"</formula>
    </cfRule>
  </conditionalFormatting>
  <conditionalFormatting sqref="R25">
    <cfRule type="expression" dxfId="3375" priority="4928" stopIfTrue="1">
      <formula>Q25="Podst?"</formula>
    </cfRule>
  </conditionalFormatting>
  <conditionalFormatting sqref="T25">
    <cfRule type="expression" dxfId="3374" priority="4927" stopIfTrue="1">
      <formula>Q25="Inne?"</formula>
    </cfRule>
  </conditionalFormatting>
  <conditionalFormatting sqref="S25">
    <cfRule type="expression" dxfId="3373" priority="4926" stopIfTrue="1">
      <formula>Q25="Kier?"</formula>
    </cfRule>
  </conditionalFormatting>
  <conditionalFormatting sqref="R25">
    <cfRule type="expression" dxfId="3372" priority="4925" stopIfTrue="1">
      <formula>Q25="Podst?"</formula>
    </cfRule>
  </conditionalFormatting>
  <conditionalFormatting sqref="T27">
    <cfRule type="expression" dxfId="3371" priority="4924" stopIfTrue="1">
      <formula>Q27="Inne?"</formula>
    </cfRule>
  </conditionalFormatting>
  <conditionalFormatting sqref="S27">
    <cfRule type="expression" dxfId="3370" priority="4923" stopIfTrue="1">
      <formula>Q27="Kier?"</formula>
    </cfRule>
  </conditionalFormatting>
  <conditionalFormatting sqref="R27">
    <cfRule type="expression" dxfId="3369" priority="4922" stopIfTrue="1">
      <formula>Q27="Podst?"</formula>
    </cfRule>
  </conditionalFormatting>
  <conditionalFormatting sqref="T27">
    <cfRule type="expression" dxfId="3368" priority="4921" stopIfTrue="1">
      <formula>Q27="Inne?"</formula>
    </cfRule>
  </conditionalFormatting>
  <conditionalFormatting sqref="S27">
    <cfRule type="expression" dxfId="3367" priority="4920" stopIfTrue="1">
      <formula>Q27="Kier?"</formula>
    </cfRule>
  </conditionalFormatting>
  <conditionalFormatting sqref="R27">
    <cfRule type="expression" dxfId="3366" priority="4919" stopIfTrue="1">
      <formula>Q27="Podst?"</formula>
    </cfRule>
  </conditionalFormatting>
  <conditionalFormatting sqref="T27">
    <cfRule type="expression" dxfId="3365" priority="4918" stopIfTrue="1">
      <formula>Q27="Inne?"</formula>
    </cfRule>
  </conditionalFormatting>
  <conditionalFormatting sqref="S27">
    <cfRule type="expression" dxfId="3364" priority="4917" stopIfTrue="1">
      <formula>Q27="Kier?"</formula>
    </cfRule>
  </conditionalFormatting>
  <conditionalFormatting sqref="R27">
    <cfRule type="expression" dxfId="3363" priority="4916" stopIfTrue="1">
      <formula>Q27="Podst?"</formula>
    </cfRule>
  </conditionalFormatting>
  <conditionalFormatting sqref="T27">
    <cfRule type="expression" dxfId="3362" priority="4915" stopIfTrue="1">
      <formula>Q27="Inne?"</formula>
    </cfRule>
  </conditionalFormatting>
  <conditionalFormatting sqref="S27">
    <cfRule type="expression" dxfId="3361" priority="4914" stopIfTrue="1">
      <formula>Q27="Kier?"</formula>
    </cfRule>
  </conditionalFormatting>
  <conditionalFormatting sqref="R27">
    <cfRule type="expression" dxfId="3360" priority="4913" stopIfTrue="1">
      <formula>Q27="Podst?"</formula>
    </cfRule>
  </conditionalFormatting>
  <conditionalFormatting sqref="T27">
    <cfRule type="expression" dxfId="3359" priority="4912" stopIfTrue="1">
      <formula>Q27="Inne?"</formula>
    </cfRule>
  </conditionalFormatting>
  <conditionalFormatting sqref="S27">
    <cfRule type="expression" dxfId="3358" priority="4911" stopIfTrue="1">
      <formula>Q27="Kier?"</formula>
    </cfRule>
  </conditionalFormatting>
  <conditionalFormatting sqref="R27">
    <cfRule type="expression" dxfId="3357" priority="4910" stopIfTrue="1">
      <formula>Q27="Podst?"</formula>
    </cfRule>
  </conditionalFormatting>
  <conditionalFormatting sqref="P27">
    <cfRule type="expression" dxfId="3356" priority="4909" stopIfTrue="1">
      <formula>AND(P27="*",L27="obi")</formula>
    </cfRule>
  </conditionalFormatting>
  <conditionalFormatting sqref="T27">
    <cfRule type="expression" dxfId="3355" priority="4908" stopIfTrue="1">
      <formula>Q27="Inne?"</formula>
    </cfRule>
  </conditionalFormatting>
  <conditionalFormatting sqref="S27">
    <cfRule type="expression" dxfId="3354" priority="4907" stopIfTrue="1">
      <formula>Q27="Kier?"</formula>
    </cfRule>
  </conditionalFormatting>
  <conditionalFormatting sqref="R27">
    <cfRule type="expression" dxfId="3353" priority="4906" stopIfTrue="1">
      <formula>Q27="Podst?"</formula>
    </cfRule>
  </conditionalFormatting>
  <conditionalFormatting sqref="T27">
    <cfRule type="expression" dxfId="3352" priority="4905" stopIfTrue="1">
      <formula>Q27="Inne?"</formula>
    </cfRule>
  </conditionalFormatting>
  <conditionalFormatting sqref="S27">
    <cfRule type="expression" dxfId="3351" priority="4904" stopIfTrue="1">
      <formula>Q27="Kier?"</formula>
    </cfRule>
  </conditionalFormatting>
  <conditionalFormatting sqref="R27">
    <cfRule type="expression" dxfId="3350" priority="4903" stopIfTrue="1">
      <formula>Q27="Podst?"</formula>
    </cfRule>
  </conditionalFormatting>
  <conditionalFormatting sqref="T29">
    <cfRule type="expression" dxfId="3349" priority="4902" stopIfTrue="1">
      <formula>Q29="Inne?"</formula>
    </cfRule>
  </conditionalFormatting>
  <conditionalFormatting sqref="S29">
    <cfRule type="expression" dxfId="3348" priority="4901" stopIfTrue="1">
      <formula>Q29="Kier?"</formula>
    </cfRule>
  </conditionalFormatting>
  <conditionalFormatting sqref="R29">
    <cfRule type="expression" dxfId="3347" priority="4900" stopIfTrue="1">
      <formula>Q29="Podst?"</formula>
    </cfRule>
  </conditionalFormatting>
  <conditionalFormatting sqref="R29">
    <cfRule type="expression" dxfId="3346" priority="4899" stopIfTrue="1">
      <formula>Q29="Podst?"</formula>
    </cfRule>
  </conditionalFormatting>
  <conditionalFormatting sqref="T29">
    <cfRule type="expression" dxfId="3345" priority="4898" stopIfTrue="1">
      <formula>Q29="Inne?"</formula>
    </cfRule>
  </conditionalFormatting>
  <conditionalFormatting sqref="S29">
    <cfRule type="expression" dxfId="3344" priority="4897" stopIfTrue="1">
      <formula>Q29="Kier?"</formula>
    </cfRule>
  </conditionalFormatting>
  <conditionalFormatting sqref="T29">
    <cfRule type="expression" dxfId="3343" priority="4896" stopIfTrue="1">
      <formula>Q29="Inne?"</formula>
    </cfRule>
  </conditionalFormatting>
  <conditionalFormatting sqref="S29">
    <cfRule type="expression" dxfId="3342" priority="4895" stopIfTrue="1">
      <formula>Q29="Kier?"</formula>
    </cfRule>
  </conditionalFormatting>
  <conditionalFormatting sqref="R29">
    <cfRule type="expression" dxfId="3341" priority="4894" stopIfTrue="1">
      <formula>Q29="Podst?"</formula>
    </cfRule>
  </conditionalFormatting>
  <conditionalFormatting sqref="T29">
    <cfRule type="expression" dxfId="3340" priority="4893" stopIfTrue="1">
      <formula>Q29="Inne?"</formula>
    </cfRule>
  </conditionalFormatting>
  <conditionalFormatting sqref="R29">
    <cfRule type="expression" dxfId="3339" priority="4892" stopIfTrue="1">
      <formula>Q29="Podst?"</formula>
    </cfRule>
  </conditionalFormatting>
  <conditionalFormatting sqref="S29">
    <cfRule type="expression" dxfId="3338" priority="4891" stopIfTrue="1">
      <formula>Q29="Kier?"</formula>
    </cfRule>
  </conditionalFormatting>
  <conditionalFormatting sqref="S29">
    <cfRule type="expression" dxfId="3337" priority="4890" stopIfTrue="1">
      <formula>Q29="Kier?"</formula>
    </cfRule>
  </conditionalFormatting>
  <conditionalFormatting sqref="T29">
    <cfRule type="expression" dxfId="3336" priority="4889" stopIfTrue="1">
      <formula>Q29="Inne?"</formula>
    </cfRule>
  </conditionalFormatting>
  <conditionalFormatting sqref="S29">
    <cfRule type="expression" dxfId="3335" priority="4888" stopIfTrue="1">
      <formula>Q29="Kier?"</formula>
    </cfRule>
  </conditionalFormatting>
  <conditionalFormatting sqref="R29">
    <cfRule type="expression" dxfId="3334" priority="4887" stopIfTrue="1">
      <formula>Q29="Podst?"</formula>
    </cfRule>
  </conditionalFormatting>
  <conditionalFormatting sqref="T29">
    <cfRule type="expression" dxfId="3333" priority="4886" stopIfTrue="1">
      <formula>Q29="Inne?"</formula>
    </cfRule>
  </conditionalFormatting>
  <conditionalFormatting sqref="S29">
    <cfRule type="expression" dxfId="3332" priority="4885" stopIfTrue="1">
      <formula>Q29="Kier?"</formula>
    </cfRule>
  </conditionalFormatting>
  <conditionalFormatting sqref="R29">
    <cfRule type="expression" dxfId="3331" priority="4884" stopIfTrue="1">
      <formula>Q29="Podst?"</formula>
    </cfRule>
  </conditionalFormatting>
  <conditionalFormatting sqref="T29">
    <cfRule type="expression" dxfId="3330" priority="4883" stopIfTrue="1">
      <formula>Q29="Inne?"</formula>
    </cfRule>
  </conditionalFormatting>
  <conditionalFormatting sqref="S29">
    <cfRule type="expression" dxfId="3329" priority="4882" stopIfTrue="1">
      <formula>Q29="Kier?"</formula>
    </cfRule>
  </conditionalFormatting>
  <conditionalFormatting sqref="R29">
    <cfRule type="expression" dxfId="3328" priority="4881" stopIfTrue="1">
      <formula>Q29="Podst?"</formula>
    </cfRule>
  </conditionalFormatting>
  <conditionalFormatting sqref="T29">
    <cfRule type="expression" dxfId="3327" priority="4880" stopIfTrue="1">
      <formula>Q29="Inne?"</formula>
    </cfRule>
  </conditionalFormatting>
  <conditionalFormatting sqref="S29">
    <cfRule type="expression" dxfId="3326" priority="4879" stopIfTrue="1">
      <formula>Q29="Kier?"</formula>
    </cfRule>
  </conditionalFormatting>
  <conditionalFormatting sqref="R29">
    <cfRule type="expression" dxfId="3325" priority="4878" stopIfTrue="1">
      <formula>Q29="Podst?"</formula>
    </cfRule>
  </conditionalFormatting>
  <conditionalFormatting sqref="T29">
    <cfRule type="expression" dxfId="3324" priority="4877" stopIfTrue="1">
      <formula>Q29="Inne?"</formula>
    </cfRule>
  </conditionalFormatting>
  <conditionalFormatting sqref="S29">
    <cfRule type="expression" dxfId="3323" priority="4876" stopIfTrue="1">
      <formula>Q29="Kier?"</formula>
    </cfRule>
  </conditionalFormatting>
  <conditionalFormatting sqref="R29">
    <cfRule type="expression" dxfId="3322" priority="4875" stopIfTrue="1">
      <formula>Q29="Podst?"</formula>
    </cfRule>
  </conditionalFormatting>
  <conditionalFormatting sqref="P29">
    <cfRule type="expression" dxfId="3321" priority="4874" stopIfTrue="1">
      <formula>AND(P29="*",L29="obi")</formula>
    </cfRule>
  </conditionalFormatting>
  <conditionalFormatting sqref="T29">
    <cfRule type="expression" dxfId="3320" priority="4873" stopIfTrue="1">
      <formula>Q29="Inne?"</formula>
    </cfRule>
  </conditionalFormatting>
  <conditionalFormatting sqref="S29">
    <cfRule type="expression" dxfId="3319" priority="4872" stopIfTrue="1">
      <formula>Q29="Kier?"</formula>
    </cfRule>
  </conditionalFormatting>
  <conditionalFormatting sqref="R29">
    <cfRule type="expression" dxfId="3318" priority="4871" stopIfTrue="1">
      <formula>Q29="Podst?"</formula>
    </cfRule>
  </conditionalFormatting>
  <conditionalFormatting sqref="T29">
    <cfRule type="expression" dxfId="3317" priority="4870" stopIfTrue="1">
      <formula>Q29="Inne?"</formula>
    </cfRule>
  </conditionalFormatting>
  <conditionalFormatting sqref="S29">
    <cfRule type="expression" dxfId="3316" priority="4869" stopIfTrue="1">
      <formula>Q29="Kier?"</formula>
    </cfRule>
  </conditionalFormatting>
  <conditionalFormatting sqref="R29">
    <cfRule type="expression" dxfId="3315" priority="4868" stopIfTrue="1">
      <formula>Q29="Podst?"</formula>
    </cfRule>
  </conditionalFormatting>
  <conditionalFormatting sqref="T26">
    <cfRule type="expression" dxfId="3314" priority="4867" stopIfTrue="1">
      <formula>Q26="Inne?"</formula>
    </cfRule>
  </conditionalFormatting>
  <conditionalFormatting sqref="S26">
    <cfRule type="expression" dxfId="3313" priority="4866" stopIfTrue="1">
      <formula>Q26="Kier?"</formula>
    </cfRule>
  </conditionalFormatting>
  <conditionalFormatting sqref="R26">
    <cfRule type="expression" dxfId="3312" priority="4865" stopIfTrue="1">
      <formula>Q26="Podst?"</formula>
    </cfRule>
  </conditionalFormatting>
  <conditionalFormatting sqref="T26">
    <cfRule type="expression" dxfId="3311" priority="4864" stopIfTrue="1">
      <formula>Q26="Inne?"</formula>
    </cfRule>
  </conditionalFormatting>
  <conditionalFormatting sqref="S26">
    <cfRule type="expression" dxfId="3310" priority="4863" stopIfTrue="1">
      <formula>Q26="Kier?"</formula>
    </cfRule>
  </conditionalFormatting>
  <conditionalFormatting sqref="R26">
    <cfRule type="expression" dxfId="3309" priority="4862" stopIfTrue="1">
      <formula>Q26="Podst?"</formula>
    </cfRule>
  </conditionalFormatting>
  <conditionalFormatting sqref="T26">
    <cfRule type="expression" dxfId="3308" priority="4861" stopIfTrue="1">
      <formula>Q26="Inne?"</formula>
    </cfRule>
  </conditionalFormatting>
  <conditionalFormatting sqref="R26">
    <cfRule type="expression" dxfId="3307" priority="4860" stopIfTrue="1">
      <formula>Q26="Podst?"</formula>
    </cfRule>
  </conditionalFormatting>
  <conditionalFormatting sqref="S26">
    <cfRule type="expression" dxfId="3306" priority="4859" stopIfTrue="1">
      <formula>Q26="Kier?"</formula>
    </cfRule>
  </conditionalFormatting>
  <conditionalFormatting sqref="S26">
    <cfRule type="expression" dxfId="3305" priority="4858" stopIfTrue="1">
      <formula>Q26="Kier?"</formula>
    </cfRule>
  </conditionalFormatting>
  <conditionalFormatting sqref="T26">
    <cfRule type="expression" dxfId="3304" priority="4857" stopIfTrue="1">
      <formula>Q26="Inne?"</formula>
    </cfRule>
  </conditionalFormatting>
  <conditionalFormatting sqref="S26">
    <cfRule type="expression" dxfId="3303" priority="4856" stopIfTrue="1">
      <formula>Q26="Kier?"</formula>
    </cfRule>
  </conditionalFormatting>
  <conditionalFormatting sqref="R26">
    <cfRule type="expression" dxfId="3302" priority="4855" stopIfTrue="1">
      <formula>Q26="Podst?"</formula>
    </cfRule>
  </conditionalFormatting>
  <conditionalFormatting sqref="T26">
    <cfRule type="expression" dxfId="3301" priority="4854" stopIfTrue="1">
      <formula>Q26="Inne?"</formula>
    </cfRule>
  </conditionalFormatting>
  <conditionalFormatting sqref="S26">
    <cfRule type="expression" dxfId="3300" priority="4853" stopIfTrue="1">
      <formula>Q26="Kier?"</formula>
    </cfRule>
  </conditionalFormatting>
  <conditionalFormatting sqref="R26">
    <cfRule type="expression" dxfId="3299" priority="4852" stopIfTrue="1">
      <formula>Q26="Podst?"</formula>
    </cfRule>
  </conditionalFormatting>
  <conditionalFormatting sqref="R26">
    <cfRule type="expression" dxfId="3298" priority="4851" stopIfTrue="1">
      <formula>Q9="Podst?"</formula>
    </cfRule>
  </conditionalFormatting>
  <conditionalFormatting sqref="S26">
    <cfRule type="expression" dxfId="3297" priority="4850" stopIfTrue="1">
      <formula>Q9="Kier?"</formula>
    </cfRule>
  </conditionalFormatting>
  <conditionalFormatting sqref="T26">
    <cfRule type="expression" dxfId="3296" priority="4849" stopIfTrue="1">
      <formula>Q9="Inne?"</formula>
    </cfRule>
  </conditionalFormatting>
  <conditionalFormatting sqref="T26">
    <cfRule type="expression" dxfId="3295" priority="4848" stopIfTrue="1">
      <formula>Q26="Inne?"</formula>
    </cfRule>
  </conditionalFormatting>
  <conditionalFormatting sqref="S26">
    <cfRule type="expression" dxfId="3294" priority="4847" stopIfTrue="1">
      <formula>Q26="Kier?"</formula>
    </cfRule>
  </conditionalFormatting>
  <conditionalFormatting sqref="R26">
    <cfRule type="expression" dxfId="3293" priority="4846" stopIfTrue="1">
      <formula>Q26="Podst?"</formula>
    </cfRule>
  </conditionalFormatting>
  <conditionalFormatting sqref="T26">
    <cfRule type="expression" dxfId="3292" priority="4845" stopIfTrue="1">
      <formula>Q26="Inne?"</formula>
    </cfRule>
  </conditionalFormatting>
  <conditionalFormatting sqref="S26">
    <cfRule type="expression" dxfId="3291" priority="4844" stopIfTrue="1">
      <formula>Q26="Kier?"</formula>
    </cfRule>
  </conditionalFormatting>
  <conditionalFormatting sqref="R26">
    <cfRule type="expression" dxfId="3290" priority="4843" stopIfTrue="1">
      <formula>Q26="Podst?"</formula>
    </cfRule>
  </conditionalFormatting>
  <conditionalFormatting sqref="T26">
    <cfRule type="expression" dxfId="3289" priority="4842" stopIfTrue="1">
      <formula>Q26="Inne?"</formula>
    </cfRule>
  </conditionalFormatting>
  <conditionalFormatting sqref="S26">
    <cfRule type="expression" dxfId="3288" priority="4841" stopIfTrue="1">
      <formula>Q26="Kier?"</formula>
    </cfRule>
  </conditionalFormatting>
  <conditionalFormatting sqref="R26">
    <cfRule type="expression" dxfId="3287" priority="4840" stopIfTrue="1">
      <formula>Q26="Podst?"</formula>
    </cfRule>
  </conditionalFormatting>
  <conditionalFormatting sqref="T26">
    <cfRule type="expression" dxfId="3286" priority="4839" stopIfTrue="1">
      <formula>Q26="Inne?"</formula>
    </cfRule>
  </conditionalFormatting>
  <conditionalFormatting sqref="S26">
    <cfRule type="expression" dxfId="3285" priority="4838" stopIfTrue="1">
      <formula>Q26="Kier?"</formula>
    </cfRule>
  </conditionalFormatting>
  <conditionalFormatting sqref="R26">
    <cfRule type="expression" dxfId="3284" priority="4837" stopIfTrue="1">
      <formula>Q26="Podst?"</formula>
    </cfRule>
  </conditionalFormatting>
  <conditionalFormatting sqref="P26">
    <cfRule type="expression" dxfId="3283" priority="4836" stopIfTrue="1">
      <formula>AND(P26="*",L26="obi")</formula>
    </cfRule>
  </conditionalFormatting>
  <conditionalFormatting sqref="T26">
    <cfRule type="expression" dxfId="3282" priority="4835" stopIfTrue="1">
      <formula>Q26="Inne?"</formula>
    </cfRule>
  </conditionalFormatting>
  <conditionalFormatting sqref="S26">
    <cfRule type="expression" dxfId="3281" priority="4834" stopIfTrue="1">
      <formula>Q26="Kier?"</formula>
    </cfRule>
  </conditionalFormatting>
  <conditionalFormatting sqref="R26">
    <cfRule type="expression" dxfId="3280" priority="4833" stopIfTrue="1">
      <formula>Q26="Podst?"</formula>
    </cfRule>
  </conditionalFormatting>
  <conditionalFormatting sqref="T26">
    <cfRule type="expression" dxfId="3279" priority="4832" stopIfTrue="1">
      <formula>Q26="Inne?"</formula>
    </cfRule>
  </conditionalFormatting>
  <conditionalFormatting sqref="S26">
    <cfRule type="expression" dxfId="3278" priority="4831" stopIfTrue="1">
      <formula>Q26="Kier?"</formula>
    </cfRule>
  </conditionalFormatting>
  <conditionalFormatting sqref="R26">
    <cfRule type="expression" dxfId="3277" priority="4830" stopIfTrue="1">
      <formula>Q26="Podst?"</formula>
    </cfRule>
  </conditionalFormatting>
  <conditionalFormatting sqref="T30">
    <cfRule type="expression" dxfId="3276" priority="4778" stopIfTrue="1">
      <formula>Q30="Inne?"</formula>
    </cfRule>
  </conditionalFormatting>
  <conditionalFormatting sqref="S30">
    <cfRule type="expression" dxfId="3275" priority="4777" stopIfTrue="1">
      <formula>Q30="Kier?"</formula>
    </cfRule>
  </conditionalFormatting>
  <conditionalFormatting sqref="R30">
    <cfRule type="expression" dxfId="3274" priority="4776" stopIfTrue="1">
      <formula>Q30="Podst?"</formula>
    </cfRule>
  </conditionalFormatting>
  <conditionalFormatting sqref="P30">
    <cfRule type="expression" dxfId="3273" priority="4775" stopIfTrue="1">
      <formula>AND(P30="*",L30="obi")</formula>
    </cfRule>
  </conditionalFormatting>
  <conditionalFormatting sqref="S30">
    <cfRule type="expression" dxfId="3272" priority="4774" stopIfTrue="1">
      <formula>Q30="Kier?"</formula>
    </cfRule>
  </conditionalFormatting>
  <conditionalFormatting sqref="R30">
    <cfRule type="expression" dxfId="3271" priority="4773" stopIfTrue="1">
      <formula>Q30="Podst?"</formula>
    </cfRule>
  </conditionalFormatting>
  <conditionalFormatting sqref="S30">
    <cfRule type="expression" dxfId="3270" priority="4772" stopIfTrue="1">
      <formula>Q30="Kier?"</formula>
    </cfRule>
  </conditionalFormatting>
  <conditionalFormatting sqref="R30">
    <cfRule type="expression" dxfId="3269" priority="4771" stopIfTrue="1">
      <formula>Q30="Podst?"</formula>
    </cfRule>
  </conditionalFormatting>
  <conditionalFormatting sqref="T30">
    <cfRule type="expression" dxfId="3268" priority="4770" stopIfTrue="1">
      <formula>R30="Kier?"</formula>
    </cfRule>
  </conditionalFormatting>
  <conditionalFormatting sqref="T30">
    <cfRule type="expression" dxfId="3267" priority="4769" stopIfTrue="1">
      <formula>R30="Kier?"</formula>
    </cfRule>
  </conditionalFormatting>
  <conditionalFormatting sqref="T30">
    <cfRule type="expression" dxfId="3266" priority="4768" stopIfTrue="1">
      <formula>R30="Kier?"</formula>
    </cfRule>
  </conditionalFormatting>
  <conditionalFormatting sqref="T30">
    <cfRule type="expression" dxfId="3265" priority="4767" stopIfTrue="1">
      <formula>Q30="Inne?"</formula>
    </cfRule>
  </conditionalFormatting>
  <conditionalFormatting sqref="S30">
    <cfRule type="expression" dxfId="3264" priority="4766" stopIfTrue="1">
      <formula>Q30="Kier?"</formula>
    </cfRule>
  </conditionalFormatting>
  <conditionalFormatting sqref="R30">
    <cfRule type="expression" dxfId="3263" priority="4765" stopIfTrue="1">
      <formula>Q30="Podst?"</formula>
    </cfRule>
  </conditionalFormatting>
  <conditionalFormatting sqref="P30">
    <cfRule type="expression" dxfId="3262" priority="4764" stopIfTrue="1">
      <formula>AND(P30="*",L30="obi")</formula>
    </cfRule>
  </conditionalFormatting>
  <conditionalFormatting sqref="T30">
    <cfRule type="expression" dxfId="3261" priority="4763" stopIfTrue="1">
      <formula>Q30="Inne?"</formula>
    </cfRule>
  </conditionalFormatting>
  <conditionalFormatting sqref="S30">
    <cfRule type="expression" dxfId="3260" priority="4762" stopIfTrue="1">
      <formula>Q30="Kier?"</formula>
    </cfRule>
  </conditionalFormatting>
  <conditionalFormatting sqref="R30">
    <cfRule type="expression" dxfId="3259" priority="4761" stopIfTrue="1">
      <formula>Q30="Podst?"</formula>
    </cfRule>
  </conditionalFormatting>
  <conditionalFormatting sqref="S30">
    <cfRule type="expression" dxfId="3258" priority="4760" stopIfTrue="1">
      <formula>Q30="Kier?"</formula>
    </cfRule>
  </conditionalFormatting>
  <conditionalFormatting sqref="R30">
    <cfRule type="expression" dxfId="3257" priority="4759" stopIfTrue="1">
      <formula>Q30="Podst?"</formula>
    </cfRule>
  </conditionalFormatting>
  <conditionalFormatting sqref="T30">
    <cfRule type="expression" dxfId="3256" priority="4758" stopIfTrue="1">
      <formula>Q30="Inne?"</formula>
    </cfRule>
  </conditionalFormatting>
  <conditionalFormatting sqref="R30">
    <cfRule type="expression" dxfId="3255" priority="4757" stopIfTrue="1">
      <formula>Q30="Podst?"</formula>
    </cfRule>
  </conditionalFormatting>
  <conditionalFormatting sqref="S30">
    <cfRule type="expression" dxfId="3254" priority="4756" stopIfTrue="1">
      <formula>Q30="Kier?"</formula>
    </cfRule>
  </conditionalFormatting>
  <conditionalFormatting sqref="S30">
    <cfRule type="expression" dxfId="3253" priority="4755" stopIfTrue="1">
      <formula>Q30="Kier?"</formula>
    </cfRule>
  </conditionalFormatting>
  <conditionalFormatting sqref="T30">
    <cfRule type="expression" dxfId="3252" priority="4754" stopIfTrue="1">
      <formula>Q30="Inne?"</formula>
    </cfRule>
  </conditionalFormatting>
  <conditionalFormatting sqref="S30">
    <cfRule type="expression" dxfId="3251" priority="4753" stopIfTrue="1">
      <formula>Q30="Kier?"</formula>
    </cfRule>
  </conditionalFormatting>
  <conditionalFormatting sqref="R30">
    <cfRule type="expression" dxfId="3250" priority="4752" stopIfTrue="1">
      <formula>Q30="Podst?"</formula>
    </cfRule>
  </conditionalFormatting>
  <conditionalFormatting sqref="T30">
    <cfRule type="expression" dxfId="3249" priority="4751" stopIfTrue="1">
      <formula>Q30="Inne?"</formula>
    </cfRule>
  </conditionalFormatting>
  <conditionalFormatting sqref="S30">
    <cfRule type="expression" dxfId="3248" priority="4750" stopIfTrue="1">
      <formula>Q30="Kier?"</formula>
    </cfRule>
  </conditionalFormatting>
  <conditionalFormatting sqref="R30">
    <cfRule type="expression" dxfId="3247" priority="4749" stopIfTrue="1">
      <formula>Q30="Podst?"</formula>
    </cfRule>
  </conditionalFormatting>
  <conditionalFormatting sqref="T30">
    <cfRule type="expression" dxfId="3246" priority="4748" stopIfTrue="1">
      <formula>Q30="Inne?"</formula>
    </cfRule>
  </conditionalFormatting>
  <conditionalFormatting sqref="R30">
    <cfRule type="expression" dxfId="3245" priority="4747" stopIfTrue="1">
      <formula>Q30="Podst?"</formula>
    </cfRule>
  </conditionalFormatting>
  <conditionalFormatting sqref="S30">
    <cfRule type="expression" dxfId="3244" priority="4746" stopIfTrue="1">
      <formula>Q30="Kier?"</formula>
    </cfRule>
  </conditionalFormatting>
  <conditionalFormatting sqref="S30">
    <cfRule type="expression" dxfId="3243" priority="4745" stopIfTrue="1">
      <formula>Q30="Kier?"</formula>
    </cfRule>
  </conditionalFormatting>
  <conditionalFormatting sqref="T30">
    <cfRule type="expression" dxfId="3242" priority="4744" stopIfTrue="1">
      <formula>Q30="Inne?"</formula>
    </cfRule>
  </conditionalFormatting>
  <conditionalFormatting sqref="S30">
    <cfRule type="expression" dxfId="3241" priority="4743" stopIfTrue="1">
      <formula>Q30="Kier?"</formula>
    </cfRule>
  </conditionalFormatting>
  <conditionalFormatting sqref="R30">
    <cfRule type="expression" dxfId="3240" priority="4742" stopIfTrue="1">
      <formula>Q30="Podst?"</formula>
    </cfRule>
  </conditionalFormatting>
  <conditionalFormatting sqref="T30">
    <cfRule type="expression" dxfId="3239" priority="4741" stopIfTrue="1">
      <formula>Q30="Inne?"</formula>
    </cfRule>
  </conditionalFormatting>
  <conditionalFormatting sqref="S30">
    <cfRule type="expression" dxfId="3238" priority="4740" stopIfTrue="1">
      <formula>Q30="Kier?"</formula>
    </cfRule>
  </conditionalFormatting>
  <conditionalFormatting sqref="R30">
    <cfRule type="expression" dxfId="3237" priority="4739" stopIfTrue="1">
      <formula>Q30="Podst?"</formula>
    </cfRule>
  </conditionalFormatting>
  <conditionalFormatting sqref="R30">
    <cfRule type="expression" dxfId="3236" priority="4738" stopIfTrue="1">
      <formula>Q13="Podst?"</formula>
    </cfRule>
  </conditionalFormatting>
  <conditionalFormatting sqref="S30">
    <cfRule type="expression" dxfId="3235" priority="4737" stopIfTrue="1">
      <formula>Q13="Kier?"</formula>
    </cfRule>
  </conditionalFormatting>
  <conditionalFormatting sqref="T30">
    <cfRule type="expression" dxfId="3234" priority="4736" stopIfTrue="1">
      <formula>Q13="Inne?"</formula>
    </cfRule>
  </conditionalFormatting>
  <conditionalFormatting sqref="T30">
    <cfRule type="expression" dxfId="3233" priority="4735" stopIfTrue="1">
      <formula>Q30="Inne?"</formula>
    </cfRule>
  </conditionalFormatting>
  <conditionalFormatting sqref="S30">
    <cfRule type="expression" dxfId="3232" priority="4734" stopIfTrue="1">
      <formula>Q30="Kier?"</formula>
    </cfRule>
  </conditionalFormatting>
  <conditionalFormatting sqref="R30">
    <cfRule type="expression" dxfId="3231" priority="4733" stopIfTrue="1">
      <formula>Q30="Podst?"</formula>
    </cfRule>
  </conditionalFormatting>
  <conditionalFormatting sqref="T30">
    <cfRule type="expression" dxfId="3230" priority="4732" stopIfTrue="1">
      <formula>Q30="Inne?"</formula>
    </cfRule>
  </conditionalFormatting>
  <conditionalFormatting sqref="S30">
    <cfRule type="expression" dxfId="3229" priority="4731" stopIfTrue="1">
      <formula>Q30="Kier?"</formula>
    </cfRule>
  </conditionalFormatting>
  <conditionalFormatting sqref="R30">
    <cfRule type="expression" dxfId="3228" priority="4730" stopIfTrue="1">
      <formula>Q30="Podst?"</formula>
    </cfRule>
  </conditionalFormatting>
  <conditionalFormatting sqref="T30">
    <cfRule type="expression" dxfId="3227" priority="4729" stopIfTrue="1">
      <formula>Q30="Inne?"</formula>
    </cfRule>
  </conditionalFormatting>
  <conditionalFormatting sqref="S30">
    <cfRule type="expression" dxfId="3226" priority="4728" stopIfTrue="1">
      <formula>Q30="Kier?"</formula>
    </cfRule>
  </conditionalFormatting>
  <conditionalFormatting sqref="R30">
    <cfRule type="expression" dxfId="3225" priority="4727" stopIfTrue="1">
      <formula>Q30="Podst?"</formula>
    </cfRule>
  </conditionalFormatting>
  <conditionalFormatting sqref="T30">
    <cfRule type="expression" dxfId="3224" priority="4726" stopIfTrue="1">
      <formula>Q30="Inne?"</formula>
    </cfRule>
  </conditionalFormatting>
  <conditionalFormatting sqref="S30">
    <cfRule type="expression" dxfId="3223" priority="4725" stopIfTrue="1">
      <formula>Q30="Kier?"</formula>
    </cfRule>
  </conditionalFormatting>
  <conditionalFormatting sqref="R30">
    <cfRule type="expression" dxfId="3222" priority="4724" stopIfTrue="1">
      <formula>Q30="Podst?"</formula>
    </cfRule>
  </conditionalFormatting>
  <conditionalFormatting sqref="P30">
    <cfRule type="expression" dxfId="3221" priority="4723" stopIfTrue="1">
      <formula>AND(P30="*",L30="obi")</formula>
    </cfRule>
  </conditionalFormatting>
  <conditionalFormatting sqref="T30">
    <cfRule type="expression" dxfId="3220" priority="4722" stopIfTrue="1">
      <formula>Q30="Inne?"</formula>
    </cfRule>
  </conditionalFormatting>
  <conditionalFormatting sqref="S30">
    <cfRule type="expression" dxfId="3219" priority="4721" stopIfTrue="1">
      <formula>Q30="Kier?"</formula>
    </cfRule>
  </conditionalFormatting>
  <conditionalFormatting sqref="R30">
    <cfRule type="expression" dxfId="3218" priority="4720" stopIfTrue="1">
      <formula>Q30="Podst?"</formula>
    </cfRule>
  </conditionalFormatting>
  <conditionalFormatting sqref="T30">
    <cfRule type="expression" dxfId="3217" priority="4719" stopIfTrue="1">
      <formula>Q30="Inne?"</formula>
    </cfRule>
  </conditionalFormatting>
  <conditionalFormatting sqref="S30">
    <cfRule type="expression" dxfId="3216" priority="4718" stopIfTrue="1">
      <formula>Q30="Kier?"</formula>
    </cfRule>
  </conditionalFormatting>
  <conditionalFormatting sqref="R30">
    <cfRule type="expression" dxfId="3215" priority="4717" stopIfTrue="1">
      <formula>Q30="Podst?"</formula>
    </cfRule>
  </conditionalFormatting>
  <conditionalFormatting sqref="P31">
    <cfRule type="expression" dxfId="3214" priority="4602" stopIfTrue="1">
      <formula>AND(P31="*",L31="obi")</formula>
    </cfRule>
  </conditionalFormatting>
  <conditionalFormatting sqref="T38">
    <cfRule type="expression" dxfId="3213" priority="4595" stopIfTrue="1">
      <formula>Q38="Inne?"</formula>
    </cfRule>
  </conditionalFormatting>
  <conditionalFormatting sqref="S38">
    <cfRule type="expression" dxfId="3212" priority="4594" stopIfTrue="1">
      <formula>Q38="Kier?"</formula>
    </cfRule>
  </conditionalFormatting>
  <conditionalFormatting sqref="R38">
    <cfRule type="expression" dxfId="3211" priority="4593" stopIfTrue="1">
      <formula>Q38="Podst?"</formula>
    </cfRule>
  </conditionalFormatting>
  <conditionalFormatting sqref="T38">
    <cfRule type="expression" dxfId="3210" priority="4592" stopIfTrue="1">
      <formula>Q38="Inne?"</formula>
    </cfRule>
  </conditionalFormatting>
  <conditionalFormatting sqref="S38">
    <cfRule type="expression" dxfId="3209" priority="4591" stopIfTrue="1">
      <formula>Q38="Kier?"</formula>
    </cfRule>
  </conditionalFormatting>
  <conditionalFormatting sqref="R38">
    <cfRule type="expression" dxfId="3208" priority="4590" stopIfTrue="1">
      <formula>Q38="Podst?"</formula>
    </cfRule>
  </conditionalFormatting>
  <conditionalFormatting sqref="T38">
    <cfRule type="expression" dxfId="3207" priority="4589" stopIfTrue="1">
      <formula>Q38="Inne?"</formula>
    </cfRule>
  </conditionalFormatting>
  <conditionalFormatting sqref="S38">
    <cfRule type="expression" dxfId="3206" priority="4588" stopIfTrue="1">
      <formula>Q38="Kier?"</formula>
    </cfRule>
  </conditionalFormatting>
  <conditionalFormatting sqref="R38">
    <cfRule type="expression" dxfId="3205" priority="4587" stopIfTrue="1">
      <formula>Q38="Podst?"</formula>
    </cfRule>
  </conditionalFormatting>
  <conditionalFormatting sqref="T38">
    <cfRule type="expression" dxfId="3204" priority="4586" stopIfTrue="1">
      <formula>Q38="Inne?"</formula>
    </cfRule>
  </conditionalFormatting>
  <conditionalFormatting sqref="S38">
    <cfRule type="expression" dxfId="3203" priority="4585" stopIfTrue="1">
      <formula>Q38="Kier?"</formula>
    </cfRule>
  </conditionalFormatting>
  <conditionalFormatting sqref="R38">
    <cfRule type="expression" dxfId="3202" priority="4584" stopIfTrue="1">
      <formula>Q38="Podst?"</formula>
    </cfRule>
  </conditionalFormatting>
  <conditionalFormatting sqref="T38">
    <cfRule type="expression" dxfId="3201" priority="4583" stopIfTrue="1">
      <formula>Q38="Inne?"</formula>
    </cfRule>
  </conditionalFormatting>
  <conditionalFormatting sqref="S38">
    <cfRule type="expression" dxfId="3200" priority="4582" stopIfTrue="1">
      <formula>Q38="Kier?"</formula>
    </cfRule>
  </conditionalFormatting>
  <conditionalFormatting sqref="R38">
    <cfRule type="expression" dxfId="3199" priority="4581" stopIfTrue="1">
      <formula>Q38="Podst?"</formula>
    </cfRule>
  </conditionalFormatting>
  <conditionalFormatting sqref="P38">
    <cfRule type="expression" dxfId="3198" priority="4580" stopIfTrue="1">
      <formula>AND(P38="*",L38="obi")</formula>
    </cfRule>
  </conditionalFormatting>
  <conditionalFormatting sqref="T38">
    <cfRule type="expression" dxfId="3197" priority="4579" stopIfTrue="1">
      <formula>Q38="Inne?"</formula>
    </cfRule>
  </conditionalFormatting>
  <conditionalFormatting sqref="S38">
    <cfRule type="expression" dxfId="3196" priority="4578" stopIfTrue="1">
      <formula>Q38="Kier?"</formula>
    </cfRule>
  </conditionalFormatting>
  <conditionalFormatting sqref="R38">
    <cfRule type="expression" dxfId="3195" priority="4577" stopIfTrue="1">
      <formula>Q38="Podst?"</formula>
    </cfRule>
  </conditionalFormatting>
  <conditionalFormatting sqref="T38">
    <cfRule type="expression" dxfId="3194" priority="4576" stopIfTrue="1">
      <formula>Q38="Inne?"</formula>
    </cfRule>
  </conditionalFormatting>
  <conditionalFormatting sqref="S38">
    <cfRule type="expression" dxfId="3193" priority="4575" stopIfTrue="1">
      <formula>Q38="Kier?"</formula>
    </cfRule>
  </conditionalFormatting>
  <conditionalFormatting sqref="R38">
    <cfRule type="expression" dxfId="3192" priority="4574" stopIfTrue="1">
      <formula>Q38="Podst?"</formula>
    </cfRule>
  </conditionalFormatting>
  <conditionalFormatting sqref="T40">
    <cfRule type="expression" dxfId="3191" priority="4573" stopIfTrue="1">
      <formula>Q40="Inne?"</formula>
    </cfRule>
  </conditionalFormatting>
  <conditionalFormatting sqref="S40">
    <cfRule type="expression" dxfId="3190" priority="4572" stopIfTrue="1">
      <formula>Q40="Kier?"</formula>
    </cfRule>
  </conditionalFormatting>
  <conditionalFormatting sqref="R40">
    <cfRule type="expression" dxfId="3189" priority="4571" stopIfTrue="1">
      <formula>Q40="Podst?"</formula>
    </cfRule>
  </conditionalFormatting>
  <conditionalFormatting sqref="P40">
    <cfRule type="expression" dxfId="3188" priority="4570" stopIfTrue="1">
      <formula>AND(P40="*",L40="obi")</formula>
    </cfRule>
  </conditionalFormatting>
  <conditionalFormatting sqref="T40">
    <cfRule type="expression" dxfId="3187" priority="4569" stopIfTrue="1">
      <formula>Q40="Inne?"</formula>
    </cfRule>
  </conditionalFormatting>
  <conditionalFormatting sqref="S40">
    <cfRule type="expression" dxfId="3186" priority="4568" stopIfTrue="1">
      <formula>Q40="Kier?"</formula>
    </cfRule>
  </conditionalFormatting>
  <conditionalFormatting sqref="R40">
    <cfRule type="expression" dxfId="3185" priority="4567" stopIfTrue="1">
      <formula>Q40="Podst?"</formula>
    </cfRule>
  </conditionalFormatting>
  <conditionalFormatting sqref="T40">
    <cfRule type="expression" dxfId="3184" priority="4566" stopIfTrue="1">
      <formula>Q40="Inne?"</formula>
    </cfRule>
  </conditionalFormatting>
  <conditionalFormatting sqref="S40">
    <cfRule type="expression" dxfId="3183" priority="4565" stopIfTrue="1">
      <formula>Q40="Kier?"</formula>
    </cfRule>
  </conditionalFormatting>
  <conditionalFormatting sqref="R40">
    <cfRule type="expression" dxfId="3182" priority="4564" stopIfTrue="1">
      <formula>Q40="Podst?"</formula>
    </cfRule>
  </conditionalFormatting>
  <conditionalFormatting sqref="T40">
    <cfRule type="expression" dxfId="3181" priority="4563" stopIfTrue="1">
      <formula>Q40="Inne?"</formula>
    </cfRule>
  </conditionalFormatting>
  <conditionalFormatting sqref="S40">
    <cfRule type="expression" dxfId="3180" priority="4562" stopIfTrue="1">
      <formula>Q40="Kier?"</formula>
    </cfRule>
  </conditionalFormatting>
  <conditionalFormatting sqref="R40">
    <cfRule type="expression" dxfId="3179" priority="4561" stopIfTrue="1">
      <formula>Q40="Podst?"</formula>
    </cfRule>
  </conditionalFormatting>
  <conditionalFormatting sqref="T40">
    <cfRule type="expression" dxfId="3178" priority="4560" stopIfTrue="1">
      <formula>Q40="Inne?"</formula>
    </cfRule>
  </conditionalFormatting>
  <conditionalFormatting sqref="S40">
    <cfRule type="expression" dxfId="3177" priority="4559" stopIfTrue="1">
      <formula>Q40="Kier?"</formula>
    </cfRule>
  </conditionalFormatting>
  <conditionalFormatting sqref="R40">
    <cfRule type="expression" dxfId="3176" priority="4558" stopIfTrue="1">
      <formula>Q40="Podst?"</formula>
    </cfRule>
  </conditionalFormatting>
  <conditionalFormatting sqref="T40">
    <cfRule type="expression" dxfId="3175" priority="4557" stopIfTrue="1">
      <formula>Q40="Inne?"</formula>
    </cfRule>
  </conditionalFormatting>
  <conditionalFormatting sqref="S40">
    <cfRule type="expression" dxfId="3174" priority="4556" stopIfTrue="1">
      <formula>Q40="Kier?"</formula>
    </cfRule>
  </conditionalFormatting>
  <conditionalFormatting sqref="R40">
    <cfRule type="expression" dxfId="3173" priority="4555" stopIfTrue="1">
      <formula>Q40="Podst?"</formula>
    </cfRule>
  </conditionalFormatting>
  <conditionalFormatting sqref="T40">
    <cfRule type="expression" dxfId="3172" priority="4554" stopIfTrue="1">
      <formula>Q40="Inne?"</formula>
    </cfRule>
  </conditionalFormatting>
  <conditionalFormatting sqref="S40">
    <cfRule type="expression" dxfId="3171" priority="4553" stopIfTrue="1">
      <formula>Q40="Kier?"</formula>
    </cfRule>
  </conditionalFormatting>
  <conditionalFormatting sqref="R40">
    <cfRule type="expression" dxfId="3170" priority="4552" stopIfTrue="1">
      <formula>Q40="Podst?"</formula>
    </cfRule>
  </conditionalFormatting>
  <conditionalFormatting sqref="T40">
    <cfRule type="expression" dxfId="3169" priority="4551" stopIfTrue="1">
      <formula>Q40="Inne?"</formula>
    </cfRule>
  </conditionalFormatting>
  <conditionalFormatting sqref="S40">
    <cfRule type="expression" dxfId="3168" priority="4550" stopIfTrue="1">
      <formula>Q40="Kier?"</formula>
    </cfRule>
  </conditionalFormatting>
  <conditionalFormatting sqref="R40">
    <cfRule type="expression" dxfId="3167" priority="4549" stopIfTrue="1">
      <formula>Q40="Podst?"</formula>
    </cfRule>
  </conditionalFormatting>
  <conditionalFormatting sqref="P40">
    <cfRule type="expression" dxfId="3166" priority="4548" stopIfTrue="1">
      <formula>AND(P40="*",L40="obi")</formula>
    </cfRule>
  </conditionalFormatting>
  <conditionalFormatting sqref="T40">
    <cfRule type="expression" dxfId="3165" priority="4547" stopIfTrue="1">
      <formula>Q40="Inne?"</formula>
    </cfRule>
  </conditionalFormatting>
  <conditionalFormatting sqref="S40">
    <cfRule type="expression" dxfId="3164" priority="4546" stopIfTrue="1">
      <formula>Q40="Kier?"</formula>
    </cfRule>
  </conditionalFormatting>
  <conditionalFormatting sqref="R40">
    <cfRule type="expression" dxfId="3163" priority="4545" stopIfTrue="1">
      <formula>Q40="Podst?"</formula>
    </cfRule>
  </conditionalFormatting>
  <conditionalFormatting sqref="T40">
    <cfRule type="expression" dxfId="3162" priority="4544" stopIfTrue="1">
      <formula>Q40="Inne?"</formula>
    </cfRule>
  </conditionalFormatting>
  <conditionalFormatting sqref="S40">
    <cfRule type="expression" dxfId="3161" priority="4543" stopIfTrue="1">
      <formula>Q40="Kier?"</formula>
    </cfRule>
  </conditionalFormatting>
  <conditionalFormatting sqref="R40">
    <cfRule type="expression" dxfId="3160" priority="4542" stopIfTrue="1">
      <formula>Q40="Podst?"</formula>
    </cfRule>
  </conditionalFormatting>
  <conditionalFormatting sqref="P42">
    <cfRule type="expression" dxfId="3159" priority="4541" stopIfTrue="1">
      <formula>AND(P42="*",L42="obi")</formula>
    </cfRule>
  </conditionalFormatting>
  <conditionalFormatting sqref="T42">
    <cfRule type="expression" dxfId="3158" priority="4540" stopIfTrue="1">
      <formula>Q42="Inne?"</formula>
    </cfRule>
  </conditionalFormatting>
  <conditionalFormatting sqref="S42">
    <cfRule type="expression" dxfId="3157" priority="4539" stopIfTrue="1">
      <formula>Q42="Kier?"</formula>
    </cfRule>
  </conditionalFormatting>
  <conditionalFormatting sqref="R42">
    <cfRule type="expression" dxfId="3156" priority="4538" stopIfTrue="1">
      <formula>Q42="Podst?"</formula>
    </cfRule>
  </conditionalFormatting>
  <conditionalFormatting sqref="P42">
    <cfRule type="expression" dxfId="3155" priority="4537" stopIfTrue="1">
      <formula>AND(P42="*",L42="obi")</formula>
    </cfRule>
  </conditionalFormatting>
  <conditionalFormatting sqref="T42">
    <cfRule type="expression" dxfId="3154" priority="4536" stopIfTrue="1">
      <formula>Q42="Inne?"</formula>
    </cfRule>
  </conditionalFormatting>
  <conditionalFormatting sqref="S42">
    <cfRule type="expression" dxfId="3153" priority="4535" stopIfTrue="1">
      <formula>Q42="Kier?"</formula>
    </cfRule>
  </conditionalFormatting>
  <conditionalFormatting sqref="R42">
    <cfRule type="expression" dxfId="3152" priority="4534" stopIfTrue="1">
      <formula>Q42="Podst?"</formula>
    </cfRule>
  </conditionalFormatting>
  <conditionalFormatting sqref="T42">
    <cfRule type="expression" dxfId="3151" priority="4533" stopIfTrue="1">
      <formula>Q42="Inne?"</formula>
    </cfRule>
  </conditionalFormatting>
  <conditionalFormatting sqref="S42">
    <cfRule type="expression" dxfId="3150" priority="4532" stopIfTrue="1">
      <formula>Q42="Kier?"</formula>
    </cfRule>
  </conditionalFormatting>
  <conditionalFormatting sqref="R42">
    <cfRule type="expression" dxfId="3149" priority="4531" stopIfTrue="1">
      <formula>Q42="Podst?"</formula>
    </cfRule>
  </conditionalFormatting>
  <conditionalFormatting sqref="T42">
    <cfRule type="expression" dxfId="3148" priority="4530" stopIfTrue="1">
      <formula>Q42="Inne?"</formula>
    </cfRule>
  </conditionalFormatting>
  <conditionalFormatting sqref="S42">
    <cfRule type="expression" dxfId="3147" priority="4529" stopIfTrue="1">
      <formula>Q42="Kier?"</formula>
    </cfRule>
  </conditionalFormatting>
  <conditionalFormatting sqref="R42">
    <cfRule type="expression" dxfId="3146" priority="4528" stopIfTrue="1">
      <formula>Q42="Podst?"</formula>
    </cfRule>
  </conditionalFormatting>
  <conditionalFormatting sqref="T42">
    <cfRule type="expression" dxfId="3145" priority="4527" stopIfTrue="1">
      <formula>Q42="Inne?"</formula>
    </cfRule>
  </conditionalFormatting>
  <conditionalFormatting sqref="S42">
    <cfRule type="expression" dxfId="3144" priority="4526" stopIfTrue="1">
      <formula>Q42="Kier?"</formula>
    </cfRule>
  </conditionalFormatting>
  <conditionalFormatting sqref="R42">
    <cfRule type="expression" dxfId="3143" priority="4525" stopIfTrue="1">
      <formula>Q42="Podst?"</formula>
    </cfRule>
  </conditionalFormatting>
  <conditionalFormatting sqref="T42">
    <cfRule type="expression" dxfId="3142" priority="4524" stopIfTrue="1">
      <formula>Q42="Inne?"</formula>
    </cfRule>
  </conditionalFormatting>
  <conditionalFormatting sqref="S42">
    <cfRule type="expression" dxfId="3141" priority="4523" stopIfTrue="1">
      <formula>Q42="Kier?"</formula>
    </cfRule>
  </conditionalFormatting>
  <conditionalFormatting sqref="R42">
    <cfRule type="expression" dxfId="3140" priority="4522" stopIfTrue="1">
      <formula>Q42="Podst?"</formula>
    </cfRule>
  </conditionalFormatting>
  <conditionalFormatting sqref="T42">
    <cfRule type="expression" dxfId="3139" priority="4521" stopIfTrue="1">
      <formula>Q42="Inne?"</formula>
    </cfRule>
  </conditionalFormatting>
  <conditionalFormatting sqref="S42">
    <cfRule type="expression" dxfId="3138" priority="4520" stopIfTrue="1">
      <formula>Q42="Kier?"</formula>
    </cfRule>
  </conditionalFormatting>
  <conditionalFormatting sqref="R42">
    <cfRule type="expression" dxfId="3137" priority="4519" stopIfTrue="1">
      <formula>Q42="Podst?"</formula>
    </cfRule>
  </conditionalFormatting>
  <conditionalFormatting sqref="T42">
    <cfRule type="expression" dxfId="3136" priority="4518" stopIfTrue="1">
      <formula>Q42="Inne?"</formula>
    </cfRule>
  </conditionalFormatting>
  <conditionalFormatting sqref="S42">
    <cfRule type="expression" dxfId="3135" priority="4517" stopIfTrue="1">
      <formula>Q42="Kier?"</formula>
    </cfRule>
  </conditionalFormatting>
  <conditionalFormatting sqref="R42">
    <cfRule type="expression" dxfId="3134" priority="4516" stopIfTrue="1">
      <formula>Q42="Podst?"</formula>
    </cfRule>
  </conditionalFormatting>
  <conditionalFormatting sqref="P42">
    <cfRule type="expression" dxfId="3133" priority="4515" stopIfTrue="1">
      <formula>AND(P42="*",L42="obi")</formula>
    </cfRule>
  </conditionalFormatting>
  <conditionalFormatting sqref="T42">
    <cfRule type="expression" dxfId="3132" priority="4514" stopIfTrue="1">
      <formula>Q42="Inne?"</formula>
    </cfRule>
  </conditionalFormatting>
  <conditionalFormatting sqref="S42">
    <cfRule type="expression" dxfId="3131" priority="4513" stopIfTrue="1">
      <formula>Q42="Kier?"</formula>
    </cfRule>
  </conditionalFormatting>
  <conditionalFormatting sqref="R42">
    <cfRule type="expression" dxfId="3130" priority="4512" stopIfTrue="1">
      <formula>Q42="Podst?"</formula>
    </cfRule>
  </conditionalFormatting>
  <conditionalFormatting sqref="T42">
    <cfRule type="expression" dxfId="3129" priority="4511" stopIfTrue="1">
      <formula>Q42="Inne?"</formula>
    </cfRule>
  </conditionalFormatting>
  <conditionalFormatting sqref="S42">
    <cfRule type="expression" dxfId="3128" priority="4510" stopIfTrue="1">
      <formula>Q42="Kier?"</formula>
    </cfRule>
  </conditionalFormatting>
  <conditionalFormatting sqref="R42">
    <cfRule type="expression" dxfId="3127" priority="4509" stopIfTrue="1">
      <formula>Q42="Podst?"</formula>
    </cfRule>
  </conditionalFormatting>
  <conditionalFormatting sqref="T39">
    <cfRule type="expression" dxfId="3126" priority="4508" stopIfTrue="1">
      <formula>Q39="Inne?"</formula>
    </cfRule>
  </conditionalFormatting>
  <conditionalFormatting sqref="S39">
    <cfRule type="expression" dxfId="3125" priority="4507" stopIfTrue="1">
      <formula>Q39="Kier?"</formula>
    </cfRule>
  </conditionalFormatting>
  <conditionalFormatting sqref="R39">
    <cfRule type="expression" dxfId="3124" priority="4506" stopIfTrue="1">
      <formula>Q39="Podst?"</formula>
    </cfRule>
  </conditionalFormatting>
  <conditionalFormatting sqref="P39">
    <cfRule type="expression" dxfId="3123" priority="4505" stopIfTrue="1">
      <formula>AND(P39="*",L39="obi")</formula>
    </cfRule>
  </conditionalFormatting>
  <conditionalFormatting sqref="S39">
    <cfRule type="expression" dxfId="3122" priority="4504" stopIfTrue="1">
      <formula>Q39="Kier?"</formula>
    </cfRule>
  </conditionalFormatting>
  <conditionalFormatting sqref="R39">
    <cfRule type="expression" dxfId="3121" priority="4503" stopIfTrue="1">
      <formula>Q39="Podst?"</formula>
    </cfRule>
  </conditionalFormatting>
  <conditionalFormatting sqref="S39">
    <cfRule type="expression" dxfId="3120" priority="4502" stopIfTrue="1">
      <formula>Q39="Kier?"</formula>
    </cfRule>
  </conditionalFormatting>
  <conditionalFormatting sqref="R39">
    <cfRule type="expression" dxfId="3119" priority="4501" stopIfTrue="1">
      <formula>Q39="Podst?"</formula>
    </cfRule>
  </conditionalFormatting>
  <conditionalFormatting sqref="T39">
    <cfRule type="expression" dxfId="3118" priority="4500" stopIfTrue="1">
      <formula>R39="Kier?"</formula>
    </cfRule>
  </conditionalFormatting>
  <conditionalFormatting sqref="T39">
    <cfRule type="expression" dxfId="3117" priority="4499" stopIfTrue="1">
      <formula>R39="Kier?"</formula>
    </cfRule>
  </conditionalFormatting>
  <conditionalFormatting sqref="T39">
    <cfRule type="expression" dxfId="3116" priority="4498" stopIfTrue="1">
      <formula>R39="Kier?"</formula>
    </cfRule>
  </conditionalFormatting>
  <conditionalFormatting sqref="T39">
    <cfRule type="expression" dxfId="3115" priority="4497" stopIfTrue="1">
      <formula>Q39="Inne?"</formula>
    </cfRule>
  </conditionalFormatting>
  <conditionalFormatting sqref="S39">
    <cfRule type="expression" dxfId="3114" priority="4496" stopIfTrue="1">
      <formula>Q39="Kier?"</formula>
    </cfRule>
  </conditionalFormatting>
  <conditionalFormatting sqref="R39">
    <cfRule type="expression" dxfId="3113" priority="4495" stopIfTrue="1">
      <formula>Q39="Podst?"</formula>
    </cfRule>
  </conditionalFormatting>
  <conditionalFormatting sqref="P39">
    <cfRule type="expression" dxfId="3112" priority="4494" stopIfTrue="1">
      <formula>AND(P39="*",L39="obi")</formula>
    </cfRule>
  </conditionalFormatting>
  <conditionalFormatting sqref="T39">
    <cfRule type="expression" dxfId="3111" priority="4493" stopIfTrue="1">
      <formula>Q39="Inne?"</formula>
    </cfRule>
  </conditionalFormatting>
  <conditionalFormatting sqref="S39">
    <cfRule type="expression" dxfId="3110" priority="4492" stopIfTrue="1">
      <formula>Q39="Kier?"</formula>
    </cfRule>
  </conditionalFormatting>
  <conditionalFormatting sqref="R39">
    <cfRule type="expression" dxfId="3109" priority="4491" stopIfTrue="1">
      <formula>Q39="Podst?"</formula>
    </cfRule>
  </conditionalFormatting>
  <conditionalFormatting sqref="S39">
    <cfRule type="expression" dxfId="3108" priority="4490" stopIfTrue="1">
      <formula>Q39="Kier?"</formula>
    </cfRule>
  </conditionalFormatting>
  <conditionalFormatting sqref="R39">
    <cfRule type="expression" dxfId="3107" priority="4489" stopIfTrue="1">
      <formula>Q39="Podst?"</formula>
    </cfRule>
  </conditionalFormatting>
  <conditionalFormatting sqref="T39">
    <cfRule type="expression" dxfId="3106" priority="4488" stopIfTrue="1">
      <formula>Q39="Inne?"</formula>
    </cfRule>
  </conditionalFormatting>
  <conditionalFormatting sqref="R39">
    <cfRule type="expression" dxfId="3105" priority="4487" stopIfTrue="1">
      <formula>Q39="Podst?"</formula>
    </cfRule>
  </conditionalFormatting>
  <conditionalFormatting sqref="S39">
    <cfRule type="expression" dxfId="3104" priority="4486" stopIfTrue="1">
      <formula>Q39="Kier?"</formula>
    </cfRule>
  </conditionalFormatting>
  <conditionalFormatting sqref="S39">
    <cfRule type="expression" dxfId="3103" priority="4485" stopIfTrue="1">
      <formula>Q39="Kier?"</formula>
    </cfRule>
  </conditionalFormatting>
  <conditionalFormatting sqref="T39">
    <cfRule type="expression" dxfId="3102" priority="4484" stopIfTrue="1">
      <formula>Q39="Inne?"</formula>
    </cfRule>
  </conditionalFormatting>
  <conditionalFormatting sqref="S39">
    <cfRule type="expression" dxfId="3101" priority="4483" stopIfTrue="1">
      <formula>Q39="Kier?"</formula>
    </cfRule>
  </conditionalFormatting>
  <conditionalFormatting sqref="R39">
    <cfRule type="expression" dxfId="3100" priority="4482" stopIfTrue="1">
      <formula>Q39="Podst?"</formula>
    </cfRule>
  </conditionalFormatting>
  <conditionalFormatting sqref="T39">
    <cfRule type="expression" dxfId="3099" priority="4481" stopIfTrue="1">
      <formula>Q39="Inne?"</formula>
    </cfRule>
  </conditionalFormatting>
  <conditionalFormatting sqref="S39">
    <cfRule type="expression" dxfId="3098" priority="4480" stopIfTrue="1">
      <formula>Q39="Kier?"</formula>
    </cfRule>
  </conditionalFormatting>
  <conditionalFormatting sqref="R39">
    <cfRule type="expression" dxfId="3097" priority="4479" stopIfTrue="1">
      <formula>Q39="Podst?"</formula>
    </cfRule>
  </conditionalFormatting>
  <conditionalFormatting sqref="T39">
    <cfRule type="expression" dxfId="3096" priority="4478" stopIfTrue="1">
      <formula>Q39="Inne?"</formula>
    </cfRule>
  </conditionalFormatting>
  <conditionalFormatting sqref="R39">
    <cfRule type="expression" dxfId="3095" priority="4477" stopIfTrue="1">
      <formula>Q39="Podst?"</formula>
    </cfRule>
  </conditionalFormatting>
  <conditionalFormatting sqref="S39">
    <cfRule type="expression" dxfId="3094" priority="4476" stopIfTrue="1">
      <formula>Q39="Kier?"</formula>
    </cfRule>
  </conditionalFormatting>
  <conditionalFormatting sqref="S39">
    <cfRule type="expression" dxfId="3093" priority="4475" stopIfTrue="1">
      <formula>Q39="Kier?"</formula>
    </cfRule>
  </conditionalFormatting>
  <conditionalFormatting sqref="T39">
    <cfRule type="expression" dxfId="3092" priority="4474" stopIfTrue="1">
      <formula>Q39="Inne?"</formula>
    </cfRule>
  </conditionalFormatting>
  <conditionalFormatting sqref="S39">
    <cfRule type="expression" dxfId="3091" priority="4473" stopIfTrue="1">
      <formula>Q39="Kier?"</formula>
    </cfRule>
  </conditionalFormatting>
  <conditionalFormatting sqref="R39">
    <cfRule type="expression" dxfId="3090" priority="4472" stopIfTrue="1">
      <formula>Q39="Podst?"</formula>
    </cfRule>
  </conditionalFormatting>
  <conditionalFormatting sqref="T39">
    <cfRule type="expression" dxfId="3089" priority="4471" stopIfTrue="1">
      <formula>Q39="Inne?"</formula>
    </cfRule>
  </conditionalFormatting>
  <conditionalFormatting sqref="S39">
    <cfRule type="expression" dxfId="3088" priority="4470" stopIfTrue="1">
      <formula>Q39="Kier?"</formula>
    </cfRule>
  </conditionalFormatting>
  <conditionalFormatting sqref="R39">
    <cfRule type="expression" dxfId="3087" priority="4469" stopIfTrue="1">
      <formula>Q39="Podst?"</formula>
    </cfRule>
  </conditionalFormatting>
  <conditionalFormatting sqref="R39">
    <cfRule type="expression" dxfId="3086" priority="4468" stopIfTrue="1">
      <formula>Q21="Podst?"</formula>
    </cfRule>
  </conditionalFormatting>
  <conditionalFormatting sqref="S39">
    <cfRule type="expression" dxfId="3085" priority="4467" stopIfTrue="1">
      <formula>Q21="Kier?"</formula>
    </cfRule>
  </conditionalFormatting>
  <conditionalFormatting sqref="T39">
    <cfRule type="expression" dxfId="3084" priority="4466" stopIfTrue="1">
      <formula>Q21="Inne?"</formula>
    </cfRule>
  </conditionalFormatting>
  <conditionalFormatting sqref="T39">
    <cfRule type="expression" dxfId="3083" priority="4465" stopIfTrue="1">
      <formula>Q39="Inne?"</formula>
    </cfRule>
  </conditionalFormatting>
  <conditionalFormatting sqref="S39">
    <cfRule type="expression" dxfId="3082" priority="4464" stopIfTrue="1">
      <formula>Q39="Kier?"</formula>
    </cfRule>
  </conditionalFormatting>
  <conditionalFormatting sqref="R39">
    <cfRule type="expression" dxfId="3081" priority="4463" stopIfTrue="1">
      <formula>Q39="Podst?"</formula>
    </cfRule>
  </conditionalFormatting>
  <conditionalFormatting sqref="T39">
    <cfRule type="expression" dxfId="3080" priority="4462" stopIfTrue="1">
      <formula>Q39="Inne?"</formula>
    </cfRule>
  </conditionalFormatting>
  <conditionalFormatting sqref="S39">
    <cfRule type="expression" dxfId="3079" priority="4461" stopIfTrue="1">
      <formula>Q39="Kier?"</formula>
    </cfRule>
  </conditionalFormatting>
  <conditionalFormatting sqref="R39">
    <cfRule type="expression" dxfId="3078" priority="4460" stopIfTrue="1">
      <formula>Q39="Podst?"</formula>
    </cfRule>
  </conditionalFormatting>
  <conditionalFormatting sqref="T39">
    <cfRule type="expression" dxfId="3077" priority="4459" stopIfTrue="1">
      <formula>Q39="Inne?"</formula>
    </cfRule>
  </conditionalFormatting>
  <conditionalFormatting sqref="S39">
    <cfRule type="expression" dxfId="3076" priority="4458" stopIfTrue="1">
      <formula>Q39="Kier?"</formula>
    </cfRule>
  </conditionalFormatting>
  <conditionalFormatting sqref="R39">
    <cfRule type="expression" dxfId="3075" priority="4457" stopIfTrue="1">
      <formula>Q39="Podst?"</formula>
    </cfRule>
  </conditionalFormatting>
  <conditionalFormatting sqref="T39">
    <cfRule type="expression" dxfId="3074" priority="4456" stopIfTrue="1">
      <formula>Q39="Inne?"</formula>
    </cfRule>
  </conditionalFormatting>
  <conditionalFormatting sqref="S39">
    <cfRule type="expression" dxfId="3073" priority="4455" stopIfTrue="1">
      <formula>Q39="Kier?"</formula>
    </cfRule>
  </conditionalFormatting>
  <conditionalFormatting sqref="R39">
    <cfRule type="expression" dxfId="3072" priority="4454" stopIfTrue="1">
      <formula>Q39="Podst?"</formula>
    </cfRule>
  </conditionalFormatting>
  <conditionalFormatting sqref="P39">
    <cfRule type="expression" dxfId="3071" priority="4453" stopIfTrue="1">
      <formula>AND(P39="*",L39="obi")</formula>
    </cfRule>
  </conditionalFormatting>
  <conditionalFormatting sqref="T39">
    <cfRule type="expression" dxfId="3070" priority="4452" stopIfTrue="1">
      <formula>Q39="Inne?"</formula>
    </cfRule>
  </conditionalFormatting>
  <conditionalFormatting sqref="S39">
    <cfRule type="expression" dxfId="3069" priority="4451" stopIfTrue="1">
      <formula>Q39="Kier?"</formula>
    </cfRule>
  </conditionalFormatting>
  <conditionalFormatting sqref="R39">
    <cfRule type="expression" dxfId="3068" priority="4450" stopIfTrue="1">
      <formula>Q39="Podst?"</formula>
    </cfRule>
  </conditionalFormatting>
  <conditionalFormatting sqref="T39">
    <cfRule type="expression" dxfId="3067" priority="4449" stopIfTrue="1">
      <formula>Q39="Inne?"</formula>
    </cfRule>
  </conditionalFormatting>
  <conditionalFormatting sqref="S39">
    <cfRule type="expression" dxfId="3066" priority="4448" stopIfTrue="1">
      <formula>Q39="Kier?"</formula>
    </cfRule>
  </conditionalFormatting>
  <conditionalFormatting sqref="R39">
    <cfRule type="expression" dxfId="3065" priority="4447" stopIfTrue="1">
      <formula>Q39="Podst?"</formula>
    </cfRule>
  </conditionalFormatting>
  <conditionalFormatting sqref="T41">
    <cfRule type="expression" dxfId="3064" priority="4446" stopIfTrue="1">
      <formula>Q41="Inne?"</formula>
    </cfRule>
  </conditionalFormatting>
  <conditionalFormatting sqref="S41">
    <cfRule type="expression" dxfId="3063" priority="4445" stopIfTrue="1">
      <formula>Q41="Kier?"</formula>
    </cfRule>
  </conditionalFormatting>
  <conditionalFormatting sqref="R41">
    <cfRule type="expression" dxfId="3062" priority="4444" stopIfTrue="1">
      <formula>Q41="Podst?"</formula>
    </cfRule>
  </conditionalFormatting>
  <conditionalFormatting sqref="P41">
    <cfRule type="expression" dxfId="3061" priority="4443" stopIfTrue="1">
      <formula>AND(P41="*",L41="obi")</formula>
    </cfRule>
  </conditionalFormatting>
  <conditionalFormatting sqref="S41">
    <cfRule type="expression" dxfId="3060" priority="4442" stopIfTrue="1">
      <formula>Q41="Kier?"</formula>
    </cfRule>
  </conditionalFormatting>
  <conditionalFormatting sqref="T41">
    <cfRule type="expression" dxfId="3059" priority="4441" stopIfTrue="1">
      <formula>Q41="Inne?"</formula>
    </cfRule>
  </conditionalFormatting>
  <conditionalFormatting sqref="R41">
    <cfRule type="expression" dxfId="3058" priority="4440" stopIfTrue="1">
      <formula>Q41="Podst?"</formula>
    </cfRule>
  </conditionalFormatting>
  <conditionalFormatting sqref="T41">
    <cfRule type="expression" dxfId="3057" priority="4439" stopIfTrue="1">
      <formula>Q41="Inne?"</formula>
    </cfRule>
  </conditionalFormatting>
  <conditionalFormatting sqref="S41">
    <cfRule type="expression" dxfId="3056" priority="4438" stopIfTrue="1">
      <formula>Q41="Kier?"</formula>
    </cfRule>
  </conditionalFormatting>
  <conditionalFormatting sqref="R41">
    <cfRule type="expression" dxfId="3055" priority="4437" stopIfTrue="1">
      <formula>Q41="Podst?"</formula>
    </cfRule>
  </conditionalFormatting>
  <conditionalFormatting sqref="T41">
    <cfRule type="expression" dxfId="3054" priority="4436" stopIfTrue="1">
      <formula>Q41="Inne?"</formula>
    </cfRule>
  </conditionalFormatting>
  <conditionalFormatting sqref="S41">
    <cfRule type="expression" dxfId="3053" priority="4435" stopIfTrue="1">
      <formula>Q41="Kier?"</formula>
    </cfRule>
  </conditionalFormatting>
  <conditionalFormatting sqref="R41">
    <cfRule type="expression" dxfId="3052" priority="4434" stopIfTrue="1">
      <formula>Q41="Podst?"</formula>
    </cfRule>
  </conditionalFormatting>
  <conditionalFormatting sqref="T41">
    <cfRule type="expression" dxfId="3051" priority="4433" stopIfTrue="1">
      <formula>Q41="Inne?"</formula>
    </cfRule>
  </conditionalFormatting>
  <conditionalFormatting sqref="S41">
    <cfRule type="expression" dxfId="3050" priority="4432" stopIfTrue="1">
      <formula>Q41="Kier?"</formula>
    </cfRule>
  </conditionalFormatting>
  <conditionalFormatting sqref="R41">
    <cfRule type="expression" dxfId="3049" priority="4431" stopIfTrue="1">
      <formula>Q41="Podst?"</formula>
    </cfRule>
  </conditionalFormatting>
  <conditionalFormatting sqref="P41">
    <cfRule type="expression" dxfId="3048" priority="4430" stopIfTrue="1">
      <formula>AND(P41="*",L41="obi")</formula>
    </cfRule>
  </conditionalFormatting>
  <conditionalFormatting sqref="S41">
    <cfRule type="expression" dxfId="3047" priority="4429" stopIfTrue="1">
      <formula>Q41="Kier?"</formula>
    </cfRule>
  </conditionalFormatting>
  <conditionalFormatting sqref="R41">
    <cfRule type="expression" dxfId="3046" priority="4428" stopIfTrue="1">
      <formula>Q41="Podst?"</formula>
    </cfRule>
  </conditionalFormatting>
  <conditionalFormatting sqref="S41">
    <cfRule type="expression" dxfId="3045" priority="4427" stopIfTrue="1">
      <formula>Q41="Kier?"</formula>
    </cfRule>
  </conditionalFormatting>
  <conditionalFormatting sqref="R41">
    <cfRule type="expression" dxfId="3044" priority="4426" stopIfTrue="1">
      <formula>Q41="Podst?"</formula>
    </cfRule>
  </conditionalFormatting>
  <conditionalFormatting sqref="T41">
    <cfRule type="expression" dxfId="3043" priority="4425" stopIfTrue="1">
      <formula>R41="Kier?"</formula>
    </cfRule>
  </conditionalFormatting>
  <conditionalFormatting sqref="T41">
    <cfRule type="expression" dxfId="3042" priority="4424" stopIfTrue="1">
      <formula>R41="Kier?"</formula>
    </cfRule>
  </conditionalFormatting>
  <conditionalFormatting sqref="T41">
    <cfRule type="expression" dxfId="3041" priority="4423" stopIfTrue="1">
      <formula>R41="Kier?"</formula>
    </cfRule>
  </conditionalFormatting>
  <conditionalFormatting sqref="T41">
    <cfRule type="expression" dxfId="3040" priority="4422" stopIfTrue="1">
      <formula>Q41="Inne?"</formula>
    </cfRule>
  </conditionalFormatting>
  <conditionalFormatting sqref="S41">
    <cfRule type="expression" dxfId="3039" priority="4421" stopIfTrue="1">
      <formula>Q41="Kier?"</formula>
    </cfRule>
  </conditionalFormatting>
  <conditionalFormatting sqref="R41">
    <cfRule type="expression" dxfId="3038" priority="4420" stopIfTrue="1">
      <formula>Q41="Podst?"</formula>
    </cfRule>
  </conditionalFormatting>
  <conditionalFormatting sqref="P41">
    <cfRule type="expression" dxfId="3037" priority="4419" stopIfTrue="1">
      <formula>AND(P41="*",L41="obi")</formula>
    </cfRule>
  </conditionalFormatting>
  <conditionalFormatting sqref="T41">
    <cfRule type="expression" dxfId="3036" priority="4418" stopIfTrue="1">
      <formula>Q41="Inne?"</formula>
    </cfRule>
  </conditionalFormatting>
  <conditionalFormatting sqref="S41">
    <cfRule type="expression" dxfId="3035" priority="4417" stopIfTrue="1">
      <formula>Q41="Kier?"</formula>
    </cfRule>
  </conditionalFormatting>
  <conditionalFormatting sqref="R41">
    <cfRule type="expression" dxfId="3034" priority="4416" stopIfTrue="1">
      <formula>Q41="Podst?"</formula>
    </cfRule>
  </conditionalFormatting>
  <conditionalFormatting sqref="S41">
    <cfRule type="expression" dxfId="3033" priority="4415" stopIfTrue="1">
      <formula>Q41="Kier?"</formula>
    </cfRule>
  </conditionalFormatting>
  <conditionalFormatting sqref="R41">
    <cfRule type="expression" dxfId="3032" priority="4414" stopIfTrue="1">
      <formula>Q41="Podst?"</formula>
    </cfRule>
  </conditionalFormatting>
  <conditionalFormatting sqref="T41">
    <cfRule type="expression" dxfId="3031" priority="4413" stopIfTrue="1">
      <formula>Q41="Inne?"</formula>
    </cfRule>
  </conditionalFormatting>
  <conditionalFormatting sqref="R41">
    <cfRule type="expression" dxfId="3030" priority="4412" stopIfTrue="1">
      <formula>Q41="Podst?"</formula>
    </cfRule>
  </conditionalFormatting>
  <conditionalFormatting sqref="S41">
    <cfRule type="expression" dxfId="3029" priority="4411" stopIfTrue="1">
      <formula>Q41="Kier?"</formula>
    </cfRule>
  </conditionalFormatting>
  <conditionalFormatting sqref="S41">
    <cfRule type="expression" dxfId="3028" priority="4410" stopIfTrue="1">
      <formula>Q41="Kier?"</formula>
    </cfRule>
  </conditionalFormatting>
  <conditionalFormatting sqref="T41">
    <cfRule type="expression" dxfId="3027" priority="4409" stopIfTrue="1">
      <formula>Q41="Inne?"</formula>
    </cfRule>
  </conditionalFormatting>
  <conditionalFormatting sqref="S41">
    <cfRule type="expression" dxfId="3026" priority="4408" stopIfTrue="1">
      <formula>Q41="Kier?"</formula>
    </cfRule>
  </conditionalFormatting>
  <conditionalFormatting sqref="R41">
    <cfRule type="expression" dxfId="3025" priority="4407" stopIfTrue="1">
      <formula>Q41="Podst?"</formula>
    </cfRule>
  </conditionalFormatting>
  <conditionalFormatting sqref="T41">
    <cfRule type="expression" dxfId="3024" priority="4406" stopIfTrue="1">
      <formula>Q41="Inne?"</formula>
    </cfRule>
  </conditionalFormatting>
  <conditionalFormatting sqref="S41">
    <cfRule type="expression" dxfId="3023" priority="4405" stopIfTrue="1">
      <formula>Q41="Kier?"</formula>
    </cfRule>
  </conditionalFormatting>
  <conditionalFormatting sqref="R41">
    <cfRule type="expression" dxfId="3022" priority="4404" stopIfTrue="1">
      <formula>Q41="Podst?"</formula>
    </cfRule>
  </conditionalFormatting>
  <conditionalFormatting sqref="T41">
    <cfRule type="expression" dxfId="3021" priority="4403" stopIfTrue="1">
      <formula>Q41="Inne?"</formula>
    </cfRule>
  </conditionalFormatting>
  <conditionalFormatting sqref="R41">
    <cfRule type="expression" dxfId="3020" priority="4402" stopIfTrue="1">
      <formula>Q41="Podst?"</formula>
    </cfRule>
  </conditionalFormatting>
  <conditionalFormatting sqref="S41">
    <cfRule type="expression" dxfId="3019" priority="4401" stopIfTrue="1">
      <formula>Q41="Kier?"</formula>
    </cfRule>
  </conditionalFormatting>
  <conditionalFormatting sqref="S41">
    <cfRule type="expression" dxfId="3018" priority="4400" stopIfTrue="1">
      <formula>Q41="Kier?"</formula>
    </cfRule>
  </conditionalFormatting>
  <conditionalFormatting sqref="T41">
    <cfRule type="expression" dxfId="3017" priority="4399" stopIfTrue="1">
      <formula>Q41="Inne?"</formula>
    </cfRule>
  </conditionalFormatting>
  <conditionalFormatting sqref="S41">
    <cfRule type="expression" dxfId="3016" priority="4398" stopIfTrue="1">
      <formula>Q41="Kier?"</formula>
    </cfRule>
  </conditionalFormatting>
  <conditionalFormatting sqref="R41">
    <cfRule type="expression" dxfId="3015" priority="4397" stopIfTrue="1">
      <formula>Q41="Podst?"</formula>
    </cfRule>
  </conditionalFormatting>
  <conditionalFormatting sqref="T41">
    <cfRule type="expression" dxfId="3014" priority="4396" stopIfTrue="1">
      <formula>Q41="Inne?"</formula>
    </cfRule>
  </conditionalFormatting>
  <conditionalFormatting sqref="S41">
    <cfRule type="expression" dxfId="3013" priority="4395" stopIfTrue="1">
      <formula>Q41="Kier?"</formula>
    </cfRule>
  </conditionalFormatting>
  <conditionalFormatting sqref="R41">
    <cfRule type="expression" dxfId="3012" priority="4394" stopIfTrue="1">
      <formula>Q41="Podst?"</formula>
    </cfRule>
  </conditionalFormatting>
  <conditionalFormatting sqref="R41">
    <cfRule type="expression" dxfId="3011" priority="4393" stopIfTrue="1">
      <formula>Q23="Podst?"</formula>
    </cfRule>
  </conditionalFormatting>
  <conditionalFormatting sqref="S41">
    <cfRule type="expression" dxfId="3010" priority="4392" stopIfTrue="1">
      <formula>Q23="Kier?"</formula>
    </cfRule>
  </conditionalFormatting>
  <conditionalFormatting sqref="T41">
    <cfRule type="expression" dxfId="3009" priority="4391" stopIfTrue="1">
      <formula>Q23="Inne?"</formula>
    </cfRule>
  </conditionalFormatting>
  <conditionalFormatting sqref="T41">
    <cfRule type="expression" dxfId="3008" priority="4390" stopIfTrue="1">
      <formula>Q41="Inne?"</formula>
    </cfRule>
  </conditionalFormatting>
  <conditionalFormatting sqref="S41">
    <cfRule type="expression" dxfId="3007" priority="4389" stopIfTrue="1">
      <formula>Q41="Kier?"</formula>
    </cfRule>
  </conditionalFormatting>
  <conditionalFormatting sqref="R41">
    <cfRule type="expression" dxfId="3006" priority="4388" stopIfTrue="1">
      <formula>Q41="Podst?"</formula>
    </cfRule>
  </conditionalFormatting>
  <conditionalFormatting sqref="T41">
    <cfRule type="expression" dxfId="3005" priority="4387" stopIfTrue="1">
      <formula>Q41="Inne?"</formula>
    </cfRule>
  </conditionalFormatting>
  <conditionalFormatting sqref="S41">
    <cfRule type="expression" dxfId="3004" priority="4386" stopIfTrue="1">
      <formula>Q41="Kier?"</formula>
    </cfRule>
  </conditionalFormatting>
  <conditionalFormatting sqref="R41">
    <cfRule type="expression" dxfId="3003" priority="4385" stopIfTrue="1">
      <formula>Q41="Podst?"</formula>
    </cfRule>
  </conditionalFormatting>
  <conditionalFormatting sqref="T41">
    <cfRule type="expression" dxfId="3002" priority="4384" stopIfTrue="1">
      <formula>Q41="Inne?"</formula>
    </cfRule>
  </conditionalFormatting>
  <conditionalFormatting sqref="S41">
    <cfRule type="expression" dxfId="3001" priority="4383" stopIfTrue="1">
      <formula>Q41="Kier?"</formula>
    </cfRule>
  </conditionalFormatting>
  <conditionalFormatting sqref="R41">
    <cfRule type="expression" dxfId="3000" priority="4382" stopIfTrue="1">
      <formula>Q41="Podst?"</formula>
    </cfRule>
  </conditionalFormatting>
  <conditionalFormatting sqref="T41">
    <cfRule type="expression" dxfId="2999" priority="4381" stopIfTrue="1">
      <formula>Q41="Inne?"</formula>
    </cfRule>
  </conditionalFormatting>
  <conditionalFormatting sqref="S41">
    <cfRule type="expression" dxfId="2998" priority="4380" stopIfTrue="1">
      <formula>Q41="Kier?"</formula>
    </cfRule>
  </conditionalFormatting>
  <conditionalFormatting sqref="R41">
    <cfRule type="expression" dxfId="2997" priority="4379" stopIfTrue="1">
      <formula>Q41="Podst?"</formula>
    </cfRule>
  </conditionalFormatting>
  <conditionalFormatting sqref="P41">
    <cfRule type="expression" dxfId="2996" priority="4378" stopIfTrue="1">
      <formula>AND(P41="*",L41="obi")</formula>
    </cfRule>
  </conditionalFormatting>
  <conditionalFormatting sqref="T41">
    <cfRule type="expression" dxfId="2995" priority="4377" stopIfTrue="1">
      <formula>Q41="Inne?"</formula>
    </cfRule>
  </conditionalFormatting>
  <conditionalFormatting sqref="S41">
    <cfRule type="expression" dxfId="2994" priority="4376" stopIfTrue="1">
      <formula>Q41="Kier?"</formula>
    </cfRule>
  </conditionalFormatting>
  <conditionalFormatting sqref="R41">
    <cfRule type="expression" dxfId="2993" priority="4375" stopIfTrue="1">
      <formula>Q41="Podst?"</formula>
    </cfRule>
  </conditionalFormatting>
  <conditionalFormatting sqref="T41">
    <cfRule type="expression" dxfId="2992" priority="4374" stopIfTrue="1">
      <formula>Q41="Inne?"</formula>
    </cfRule>
  </conditionalFormatting>
  <conditionalFormatting sqref="S41">
    <cfRule type="expression" dxfId="2991" priority="4373" stopIfTrue="1">
      <formula>Q41="Kier?"</formula>
    </cfRule>
  </conditionalFormatting>
  <conditionalFormatting sqref="R41">
    <cfRule type="expression" dxfId="2990" priority="4372" stopIfTrue="1">
      <formula>Q41="Podst?"</formula>
    </cfRule>
  </conditionalFormatting>
  <conditionalFormatting sqref="P44">
    <cfRule type="expression" dxfId="2989" priority="4368" stopIfTrue="1">
      <formula>AND(P44="*",L44="obi")</formula>
    </cfRule>
  </conditionalFormatting>
  <conditionalFormatting sqref="P44">
    <cfRule type="expression" dxfId="2988" priority="4353" stopIfTrue="1">
      <formula>AND(P44="*",L44="obi")</formula>
    </cfRule>
  </conditionalFormatting>
  <conditionalFormatting sqref="P44">
    <cfRule type="expression" dxfId="2987" priority="4340" stopIfTrue="1">
      <formula>AND(P44="*",L44="obi")</formula>
    </cfRule>
  </conditionalFormatting>
  <conditionalFormatting sqref="P44">
    <cfRule type="expression" dxfId="2986" priority="4329" stopIfTrue="1">
      <formula>AND(P44="*",L44="obi")</formula>
    </cfRule>
  </conditionalFormatting>
  <conditionalFormatting sqref="P44">
    <cfRule type="expression" dxfId="2985" priority="4288" stopIfTrue="1">
      <formula>AND(P44="*",L44="obi")</formula>
    </cfRule>
  </conditionalFormatting>
  <conditionalFormatting sqref="T49">
    <cfRule type="expression" dxfId="2984" priority="4281" stopIfTrue="1">
      <formula>Q49="Inne?"</formula>
    </cfRule>
  </conditionalFormatting>
  <conditionalFormatting sqref="S49">
    <cfRule type="expression" dxfId="2983" priority="4280" stopIfTrue="1">
      <formula>Q49="Kier?"</formula>
    </cfRule>
  </conditionalFormatting>
  <conditionalFormatting sqref="R49">
    <cfRule type="expression" dxfId="2982" priority="4279" stopIfTrue="1">
      <formula>Q49="Podst?"</formula>
    </cfRule>
  </conditionalFormatting>
  <conditionalFormatting sqref="T49">
    <cfRule type="expression" dxfId="2981" priority="4278" stopIfTrue="1">
      <formula>Q49="Inne?"</formula>
    </cfRule>
  </conditionalFormatting>
  <conditionalFormatting sqref="S49">
    <cfRule type="expression" dxfId="2980" priority="4277" stopIfTrue="1">
      <formula>Q49="Kier?"</formula>
    </cfRule>
  </conditionalFormatting>
  <conditionalFormatting sqref="R49">
    <cfRule type="expression" dxfId="2979" priority="4276" stopIfTrue="1">
      <formula>Q49="Podst?"</formula>
    </cfRule>
  </conditionalFormatting>
  <conditionalFormatting sqref="T49">
    <cfRule type="expression" dxfId="2978" priority="4275" stopIfTrue="1">
      <formula>Q49="Inne?"</formula>
    </cfRule>
  </conditionalFormatting>
  <conditionalFormatting sqref="S49">
    <cfRule type="expression" dxfId="2977" priority="4274" stopIfTrue="1">
      <formula>Q49="Kier?"</formula>
    </cfRule>
  </conditionalFormatting>
  <conditionalFormatting sqref="R49">
    <cfRule type="expression" dxfId="2976" priority="4273" stopIfTrue="1">
      <formula>Q49="Podst?"</formula>
    </cfRule>
  </conditionalFormatting>
  <conditionalFormatting sqref="T49">
    <cfRule type="expression" dxfId="2975" priority="4272" stopIfTrue="1">
      <formula>Q49="Inne?"</formula>
    </cfRule>
  </conditionalFormatting>
  <conditionalFormatting sqref="S49">
    <cfRule type="expression" dxfId="2974" priority="4271" stopIfTrue="1">
      <formula>Q49="Kier?"</formula>
    </cfRule>
  </conditionalFormatting>
  <conditionalFormatting sqref="R49">
    <cfRule type="expression" dxfId="2973" priority="4270" stopIfTrue="1">
      <formula>Q49="Podst?"</formula>
    </cfRule>
  </conditionalFormatting>
  <conditionalFormatting sqref="T49">
    <cfRule type="expression" dxfId="2972" priority="4269" stopIfTrue="1">
      <formula>Q49="Inne?"</formula>
    </cfRule>
  </conditionalFormatting>
  <conditionalFormatting sqref="S49">
    <cfRule type="expression" dxfId="2971" priority="4268" stopIfTrue="1">
      <formula>Q49="Kier?"</formula>
    </cfRule>
  </conditionalFormatting>
  <conditionalFormatting sqref="R49">
    <cfRule type="expression" dxfId="2970" priority="4267" stopIfTrue="1">
      <formula>Q49="Podst?"</formula>
    </cfRule>
  </conditionalFormatting>
  <conditionalFormatting sqref="T49">
    <cfRule type="expression" dxfId="2969" priority="4266" stopIfTrue="1">
      <formula>Q49="Inne?"</formula>
    </cfRule>
  </conditionalFormatting>
  <conditionalFormatting sqref="S49">
    <cfRule type="expression" dxfId="2968" priority="4265" stopIfTrue="1">
      <formula>Q49="Kier?"</formula>
    </cfRule>
  </conditionalFormatting>
  <conditionalFormatting sqref="R49">
    <cfRule type="expression" dxfId="2967" priority="4264" stopIfTrue="1">
      <formula>Q49="Podst?"</formula>
    </cfRule>
  </conditionalFormatting>
  <conditionalFormatting sqref="T49">
    <cfRule type="expression" dxfId="2966" priority="4263" stopIfTrue="1">
      <formula>Q49="Inne?"</formula>
    </cfRule>
  </conditionalFormatting>
  <conditionalFormatting sqref="S49">
    <cfRule type="expression" dxfId="2965" priority="4262" stopIfTrue="1">
      <formula>Q49="Kier?"</formula>
    </cfRule>
  </conditionalFormatting>
  <conditionalFormatting sqref="R49">
    <cfRule type="expression" dxfId="2964" priority="4261" stopIfTrue="1">
      <formula>Q49="Podst?"</formula>
    </cfRule>
  </conditionalFormatting>
  <conditionalFormatting sqref="T49">
    <cfRule type="expression" dxfId="2963" priority="4260" stopIfTrue="1">
      <formula>Q49="Inne?"</formula>
    </cfRule>
  </conditionalFormatting>
  <conditionalFormatting sqref="S49">
    <cfRule type="expression" dxfId="2962" priority="4259" stopIfTrue="1">
      <formula>Q49="Kier?"</formula>
    </cfRule>
  </conditionalFormatting>
  <conditionalFormatting sqref="R49">
    <cfRule type="expression" dxfId="2961" priority="4258" stopIfTrue="1">
      <formula>Q49="Podst?"</formula>
    </cfRule>
  </conditionalFormatting>
  <conditionalFormatting sqref="P49">
    <cfRule type="expression" dxfId="2960" priority="4257" stopIfTrue="1">
      <formula>AND(P49="*",L49="obi")</formula>
    </cfRule>
  </conditionalFormatting>
  <conditionalFormatting sqref="T49">
    <cfRule type="expression" dxfId="2959" priority="4256" stopIfTrue="1">
      <formula>Q49="Inne?"</formula>
    </cfRule>
  </conditionalFormatting>
  <conditionalFormatting sqref="S49">
    <cfRule type="expression" dxfId="2958" priority="4255" stopIfTrue="1">
      <formula>Q49="Kier?"</formula>
    </cfRule>
  </conditionalFormatting>
  <conditionalFormatting sqref="R49">
    <cfRule type="expression" dxfId="2957" priority="4254" stopIfTrue="1">
      <formula>Q49="Podst?"</formula>
    </cfRule>
  </conditionalFormatting>
  <conditionalFormatting sqref="T49">
    <cfRule type="expression" dxfId="2956" priority="4253" stopIfTrue="1">
      <formula>Q49="Inne?"</formula>
    </cfRule>
  </conditionalFormatting>
  <conditionalFormatting sqref="S49">
    <cfRule type="expression" dxfId="2955" priority="4252" stopIfTrue="1">
      <formula>Q49="Kier?"</formula>
    </cfRule>
  </conditionalFormatting>
  <conditionalFormatting sqref="R49">
    <cfRule type="expression" dxfId="2954" priority="4251" stopIfTrue="1">
      <formula>Q49="Podst?"</formula>
    </cfRule>
  </conditionalFormatting>
  <conditionalFormatting sqref="T51">
    <cfRule type="expression" dxfId="2953" priority="4250" stopIfTrue="1">
      <formula>Q51="Inne?"</formula>
    </cfRule>
  </conditionalFormatting>
  <conditionalFormatting sqref="S51">
    <cfRule type="expression" dxfId="2952" priority="4249" stopIfTrue="1">
      <formula>Q51="Kier?"</formula>
    </cfRule>
  </conditionalFormatting>
  <conditionalFormatting sqref="R51">
    <cfRule type="expression" dxfId="2951" priority="4248" stopIfTrue="1">
      <formula>Q51="Podst?"</formula>
    </cfRule>
  </conditionalFormatting>
  <conditionalFormatting sqref="S51">
    <cfRule type="expression" dxfId="2950" priority="4247" stopIfTrue="1">
      <formula>Q51="Kier?"</formula>
    </cfRule>
  </conditionalFormatting>
  <conditionalFormatting sqref="R51">
    <cfRule type="expression" dxfId="2949" priority="4246" stopIfTrue="1">
      <formula>Q51="Podst?"</formula>
    </cfRule>
  </conditionalFormatting>
  <conditionalFormatting sqref="S51">
    <cfRule type="expression" dxfId="2948" priority="4245" stopIfTrue="1">
      <formula>Q51="Kier?"</formula>
    </cfRule>
  </conditionalFormatting>
  <conditionalFormatting sqref="R51">
    <cfRule type="expression" dxfId="2947" priority="4244" stopIfTrue="1">
      <formula>Q51="Podst?"</formula>
    </cfRule>
  </conditionalFormatting>
  <conditionalFormatting sqref="T51">
    <cfRule type="expression" dxfId="2946" priority="4243" stopIfTrue="1">
      <formula>Q51="Inne?"</formula>
    </cfRule>
  </conditionalFormatting>
  <conditionalFormatting sqref="T51">
    <cfRule type="expression" dxfId="2945" priority="4242" stopIfTrue="1">
      <formula>Q51="Inne?"</formula>
    </cfRule>
  </conditionalFormatting>
  <conditionalFormatting sqref="T51">
    <cfRule type="expression" dxfId="2944" priority="4241" stopIfTrue="1">
      <formula>Q51="Inne?"</formula>
    </cfRule>
  </conditionalFormatting>
  <conditionalFormatting sqref="S51">
    <cfRule type="expression" dxfId="2943" priority="4240" stopIfTrue="1">
      <formula>Q51="Kier?"</formula>
    </cfRule>
  </conditionalFormatting>
  <conditionalFormatting sqref="R51">
    <cfRule type="expression" dxfId="2942" priority="4239" stopIfTrue="1">
      <formula>Q51="Podst?"</formula>
    </cfRule>
  </conditionalFormatting>
  <conditionalFormatting sqref="T51">
    <cfRule type="expression" dxfId="2941" priority="4238" stopIfTrue="1">
      <formula>Q51="Inne?"</formula>
    </cfRule>
  </conditionalFormatting>
  <conditionalFormatting sqref="S51">
    <cfRule type="expression" dxfId="2940" priority="4237" stopIfTrue="1">
      <formula>Q51="Kier?"</formula>
    </cfRule>
  </conditionalFormatting>
  <conditionalFormatting sqref="R51">
    <cfRule type="expression" dxfId="2939" priority="4236" stopIfTrue="1">
      <formula>Q51="Podst?"</formula>
    </cfRule>
  </conditionalFormatting>
  <conditionalFormatting sqref="T51">
    <cfRule type="expression" dxfId="2938" priority="4235" stopIfTrue="1">
      <formula>Q51="Inne?"</formula>
    </cfRule>
  </conditionalFormatting>
  <conditionalFormatting sqref="S51">
    <cfRule type="expression" dxfId="2937" priority="4234" stopIfTrue="1">
      <formula>Q51="Kier?"</formula>
    </cfRule>
  </conditionalFormatting>
  <conditionalFormatting sqref="R51">
    <cfRule type="expression" dxfId="2936" priority="4233" stopIfTrue="1">
      <formula>Q51="Podst?"</formula>
    </cfRule>
  </conditionalFormatting>
  <conditionalFormatting sqref="T51">
    <cfRule type="expression" dxfId="2935" priority="4232" stopIfTrue="1">
      <formula>Q51="Inne?"</formula>
    </cfRule>
  </conditionalFormatting>
  <conditionalFormatting sqref="S51">
    <cfRule type="expression" dxfId="2934" priority="4231" stopIfTrue="1">
      <formula>Q51="Kier?"</formula>
    </cfRule>
  </conditionalFormatting>
  <conditionalFormatting sqref="R51">
    <cfRule type="expression" dxfId="2933" priority="4230" stopIfTrue="1">
      <formula>Q51="Podst?"</formula>
    </cfRule>
  </conditionalFormatting>
  <conditionalFormatting sqref="T51">
    <cfRule type="expression" dxfId="2932" priority="4229" stopIfTrue="1">
      <formula>Q51="Inne?"</formula>
    </cfRule>
  </conditionalFormatting>
  <conditionalFormatting sqref="S51">
    <cfRule type="expression" dxfId="2931" priority="4228" stopIfTrue="1">
      <formula>Q51="Kier?"</formula>
    </cfRule>
  </conditionalFormatting>
  <conditionalFormatting sqref="R51">
    <cfRule type="expression" dxfId="2930" priority="4227" stopIfTrue="1">
      <formula>Q51="Podst?"</formula>
    </cfRule>
  </conditionalFormatting>
  <conditionalFormatting sqref="T51">
    <cfRule type="expression" dxfId="2929" priority="4226" stopIfTrue="1">
      <formula>Q51="Inne?"</formula>
    </cfRule>
  </conditionalFormatting>
  <conditionalFormatting sqref="S51">
    <cfRule type="expression" dxfId="2928" priority="4225" stopIfTrue="1">
      <formula>Q51="Kier?"</formula>
    </cfRule>
  </conditionalFormatting>
  <conditionalFormatting sqref="R51">
    <cfRule type="expression" dxfId="2927" priority="4224" stopIfTrue="1">
      <formula>Q51="Podst?"</formula>
    </cfRule>
  </conditionalFormatting>
  <conditionalFormatting sqref="T51">
    <cfRule type="expression" dxfId="2926" priority="4223" stopIfTrue="1">
      <formula>Q51="Inne?"</formula>
    </cfRule>
  </conditionalFormatting>
  <conditionalFormatting sqref="S51">
    <cfRule type="expression" dxfId="2925" priority="4222" stopIfTrue="1">
      <formula>Q51="Kier?"</formula>
    </cfRule>
  </conditionalFormatting>
  <conditionalFormatting sqref="R51">
    <cfRule type="expression" dxfId="2924" priority="4221" stopIfTrue="1">
      <formula>Q51="Podst?"</formula>
    </cfRule>
  </conditionalFormatting>
  <conditionalFormatting sqref="T51">
    <cfRule type="expression" dxfId="2923" priority="4220" stopIfTrue="1">
      <formula>Q51="Inne?"</formula>
    </cfRule>
  </conditionalFormatting>
  <conditionalFormatting sqref="S51">
    <cfRule type="expression" dxfId="2922" priority="4219" stopIfTrue="1">
      <formula>Q51="Kier?"</formula>
    </cfRule>
  </conditionalFormatting>
  <conditionalFormatting sqref="R51">
    <cfRule type="expression" dxfId="2921" priority="4218" stopIfTrue="1">
      <formula>Q51="Podst?"</formula>
    </cfRule>
  </conditionalFormatting>
  <conditionalFormatting sqref="P51">
    <cfRule type="expression" dxfId="2920" priority="4217" stopIfTrue="1">
      <formula>AND(P51="*",L51="obi")</formula>
    </cfRule>
  </conditionalFormatting>
  <conditionalFormatting sqref="T51">
    <cfRule type="expression" dxfId="2919" priority="4216" stopIfTrue="1">
      <formula>Q51="Inne?"</formula>
    </cfRule>
  </conditionalFormatting>
  <conditionalFormatting sqref="S51">
    <cfRule type="expression" dxfId="2918" priority="4215" stopIfTrue="1">
      <formula>Q51="Kier?"</formula>
    </cfRule>
  </conditionalFormatting>
  <conditionalFormatting sqref="R51">
    <cfRule type="expression" dxfId="2917" priority="4214" stopIfTrue="1">
      <formula>Q51="Podst?"</formula>
    </cfRule>
  </conditionalFormatting>
  <conditionalFormatting sqref="T51">
    <cfRule type="expression" dxfId="2916" priority="4213" stopIfTrue="1">
      <formula>Q51="Inne?"</formula>
    </cfRule>
  </conditionalFormatting>
  <conditionalFormatting sqref="S51">
    <cfRule type="expression" dxfId="2915" priority="4212" stopIfTrue="1">
      <formula>Q51="Kier?"</formula>
    </cfRule>
  </conditionalFormatting>
  <conditionalFormatting sqref="R51">
    <cfRule type="expression" dxfId="2914" priority="4211" stopIfTrue="1">
      <formula>Q51="Podst?"</formula>
    </cfRule>
  </conditionalFormatting>
  <conditionalFormatting sqref="T53:T55">
    <cfRule type="expression" dxfId="2913" priority="4210" stopIfTrue="1">
      <formula>Q53="Inne?"</formula>
    </cfRule>
  </conditionalFormatting>
  <conditionalFormatting sqref="S53 S55">
    <cfRule type="expression" dxfId="2912" priority="4209" stopIfTrue="1">
      <formula>Q53="Kier?"</formula>
    </cfRule>
  </conditionalFormatting>
  <conditionalFormatting sqref="R53:R55">
    <cfRule type="expression" dxfId="2911" priority="4208" stopIfTrue="1">
      <formula>Q53="Podst?"</formula>
    </cfRule>
  </conditionalFormatting>
  <conditionalFormatting sqref="T53:T55">
    <cfRule type="expression" dxfId="2910" priority="4207" stopIfTrue="1">
      <formula>Q53="Inne?"</formula>
    </cfRule>
  </conditionalFormatting>
  <conditionalFormatting sqref="S53 S55">
    <cfRule type="expression" dxfId="2909" priority="4206" stopIfTrue="1">
      <formula>Q53="Kier?"</formula>
    </cfRule>
  </conditionalFormatting>
  <conditionalFormatting sqref="R53:R55">
    <cfRule type="expression" dxfId="2908" priority="4205" stopIfTrue="1">
      <formula>Q53="Podst?"</formula>
    </cfRule>
  </conditionalFormatting>
  <conditionalFormatting sqref="T53:T55">
    <cfRule type="expression" dxfId="2907" priority="4204" stopIfTrue="1">
      <formula>Q53="Inne?"</formula>
    </cfRule>
  </conditionalFormatting>
  <conditionalFormatting sqref="T53:T55">
    <cfRule type="expression" dxfId="2906" priority="4203" stopIfTrue="1">
      <formula>Q53="Inne?"</formula>
    </cfRule>
  </conditionalFormatting>
  <conditionalFormatting sqref="S53 S55">
    <cfRule type="expression" dxfId="2905" priority="4202" stopIfTrue="1">
      <formula>Q53="Kier?"</formula>
    </cfRule>
  </conditionalFormatting>
  <conditionalFormatting sqref="R53:R55">
    <cfRule type="expression" dxfId="2904" priority="4201" stopIfTrue="1">
      <formula>Q53="Podst?"</formula>
    </cfRule>
  </conditionalFormatting>
  <conditionalFormatting sqref="T53:T55">
    <cfRule type="expression" dxfId="2903" priority="4200" stopIfTrue="1">
      <formula>Q53="Inne?"</formula>
    </cfRule>
  </conditionalFormatting>
  <conditionalFormatting sqref="S53 S55">
    <cfRule type="expression" dxfId="2902" priority="4199" stopIfTrue="1">
      <formula>Q53="Kier?"</formula>
    </cfRule>
  </conditionalFormatting>
  <conditionalFormatting sqref="R53:R55">
    <cfRule type="expression" dxfId="2901" priority="4198" stopIfTrue="1">
      <formula>Q53="Podst?"</formula>
    </cfRule>
  </conditionalFormatting>
  <conditionalFormatting sqref="R53:R55">
    <cfRule type="expression" dxfId="2900" priority="4197" stopIfTrue="1">
      <formula>Q53="Podst?"</formula>
    </cfRule>
  </conditionalFormatting>
  <conditionalFormatting sqref="S53 S55">
    <cfRule type="expression" dxfId="2899" priority="4196" stopIfTrue="1">
      <formula>Q53="Kier?"</formula>
    </cfRule>
  </conditionalFormatting>
  <conditionalFormatting sqref="T53:T55">
    <cfRule type="expression" dxfId="2898" priority="4195" stopIfTrue="1">
      <formula>Q53="Inne?"</formula>
    </cfRule>
  </conditionalFormatting>
  <conditionalFormatting sqref="T53:T55">
    <cfRule type="expression" dxfId="2897" priority="4194" stopIfTrue="1">
      <formula>Q53="Inne?"</formula>
    </cfRule>
  </conditionalFormatting>
  <conditionalFormatting sqref="S53 S55">
    <cfRule type="expression" dxfId="2896" priority="4193" stopIfTrue="1">
      <formula>Q53="Kier?"</formula>
    </cfRule>
  </conditionalFormatting>
  <conditionalFormatting sqref="T53:T55">
    <cfRule type="expression" dxfId="2895" priority="4192" stopIfTrue="1">
      <formula>Q53="Inne?"</formula>
    </cfRule>
  </conditionalFormatting>
  <conditionalFormatting sqref="S53 S55">
    <cfRule type="expression" dxfId="2894" priority="4191" stopIfTrue="1">
      <formula>Q53="Kier?"</formula>
    </cfRule>
  </conditionalFormatting>
  <conditionalFormatting sqref="R53:R55">
    <cfRule type="expression" dxfId="2893" priority="4190" stopIfTrue="1">
      <formula>Q53="Podst?"</formula>
    </cfRule>
  </conditionalFormatting>
  <conditionalFormatting sqref="S53 S55">
    <cfRule type="expression" dxfId="2892" priority="4189" stopIfTrue="1">
      <formula>Q53="Kier?"</formula>
    </cfRule>
  </conditionalFormatting>
  <conditionalFormatting sqref="R53:R55">
    <cfRule type="expression" dxfId="2891" priority="4188" stopIfTrue="1">
      <formula>Q53="Podst?"</formula>
    </cfRule>
  </conditionalFormatting>
  <conditionalFormatting sqref="S53 S55">
    <cfRule type="expression" dxfId="2890" priority="4187" stopIfTrue="1">
      <formula>Q53="Kier?"</formula>
    </cfRule>
  </conditionalFormatting>
  <conditionalFormatting sqref="R53:R55">
    <cfRule type="expression" dxfId="2889" priority="4186" stopIfTrue="1">
      <formula>Q53="Podst?"</formula>
    </cfRule>
  </conditionalFormatting>
  <conditionalFormatting sqref="T53:T55">
    <cfRule type="expression" dxfId="2888" priority="4185" stopIfTrue="1">
      <formula>Q53="Inne?"</formula>
    </cfRule>
  </conditionalFormatting>
  <conditionalFormatting sqref="T53:T55">
    <cfRule type="expression" dxfId="2887" priority="4184" stopIfTrue="1">
      <formula>Q53="Inne?"</formula>
    </cfRule>
  </conditionalFormatting>
  <conditionalFormatting sqref="T53:T55">
    <cfRule type="expression" dxfId="2886" priority="4183" stopIfTrue="1">
      <formula>Q53="Inne?"</formula>
    </cfRule>
  </conditionalFormatting>
  <conditionalFormatting sqref="S53 S55">
    <cfRule type="expression" dxfId="2885" priority="4182" stopIfTrue="1">
      <formula>Q53="Kier?"</formula>
    </cfRule>
  </conditionalFormatting>
  <conditionalFormatting sqref="R53:R55">
    <cfRule type="expression" dxfId="2884" priority="4181" stopIfTrue="1">
      <formula>Q53="Podst?"</formula>
    </cfRule>
  </conditionalFormatting>
  <conditionalFormatting sqref="T53:T55">
    <cfRule type="expression" dxfId="2883" priority="4180" stopIfTrue="1">
      <formula>Q53="Inne?"</formula>
    </cfRule>
  </conditionalFormatting>
  <conditionalFormatting sqref="S53 S55">
    <cfRule type="expression" dxfId="2882" priority="4179" stopIfTrue="1">
      <formula>Q53="Kier?"</formula>
    </cfRule>
  </conditionalFormatting>
  <conditionalFormatting sqref="R53:R55">
    <cfRule type="expression" dxfId="2881" priority="4178" stopIfTrue="1">
      <formula>Q53="Podst?"</formula>
    </cfRule>
  </conditionalFormatting>
  <conditionalFormatting sqref="T53:T55">
    <cfRule type="expression" dxfId="2880" priority="4177" stopIfTrue="1">
      <formula>Q53="Inne?"</formula>
    </cfRule>
  </conditionalFormatting>
  <conditionalFormatting sqref="S53 S55">
    <cfRule type="expression" dxfId="2879" priority="4176" stopIfTrue="1">
      <formula>Q53="Kier?"</formula>
    </cfRule>
  </conditionalFormatting>
  <conditionalFormatting sqref="R53:R55">
    <cfRule type="expression" dxfId="2878" priority="4175" stopIfTrue="1">
      <formula>Q53="Podst?"</formula>
    </cfRule>
  </conditionalFormatting>
  <conditionalFormatting sqref="T53:T55">
    <cfRule type="expression" dxfId="2877" priority="4174" stopIfTrue="1">
      <formula>Q53="Inne?"</formula>
    </cfRule>
  </conditionalFormatting>
  <conditionalFormatting sqref="S53 S55">
    <cfRule type="expression" dxfId="2876" priority="4173" stopIfTrue="1">
      <formula>Q53="Kier?"</formula>
    </cfRule>
  </conditionalFormatting>
  <conditionalFormatting sqref="R53:R55">
    <cfRule type="expression" dxfId="2875" priority="4172" stopIfTrue="1">
      <formula>Q53="Podst?"</formula>
    </cfRule>
  </conditionalFormatting>
  <conditionalFormatting sqref="T53:T55">
    <cfRule type="expression" dxfId="2874" priority="4171" stopIfTrue="1">
      <formula>Q53="Inne?"</formula>
    </cfRule>
  </conditionalFormatting>
  <conditionalFormatting sqref="S53 S55">
    <cfRule type="expression" dxfId="2873" priority="4170" stopIfTrue="1">
      <formula>Q53="Kier?"</formula>
    </cfRule>
  </conditionalFormatting>
  <conditionalFormatting sqref="R53:R55">
    <cfRule type="expression" dxfId="2872" priority="4169" stopIfTrue="1">
      <formula>Q53="Podst?"</formula>
    </cfRule>
  </conditionalFormatting>
  <conditionalFormatting sqref="T53:T55">
    <cfRule type="expression" dxfId="2871" priority="4168" stopIfTrue="1">
      <formula>Q53="Inne?"</formula>
    </cfRule>
  </conditionalFormatting>
  <conditionalFormatting sqref="S53 S55">
    <cfRule type="expression" dxfId="2870" priority="4167" stopIfTrue="1">
      <formula>Q53="Kier?"</formula>
    </cfRule>
  </conditionalFormatting>
  <conditionalFormatting sqref="R53:R55">
    <cfRule type="expression" dxfId="2869" priority="4166" stopIfTrue="1">
      <formula>Q53="Podst?"</formula>
    </cfRule>
  </conditionalFormatting>
  <conditionalFormatting sqref="T53:T55">
    <cfRule type="expression" dxfId="2868" priority="4165" stopIfTrue="1">
      <formula>Q53="Inne?"</formula>
    </cfRule>
  </conditionalFormatting>
  <conditionalFormatting sqref="S53 S55">
    <cfRule type="expression" dxfId="2867" priority="4164" stopIfTrue="1">
      <formula>Q53="Kier?"</formula>
    </cfRule>
  </conditionalFormatting>
  <conditionalFormatting sqref="R53:R55">
    <cfRule type="expression" dxfId="2866" priority="4163" stopIfTrue="1">
      <formula>Q53="Podst?"</formula>
    </cfRule>
  </conditionalFormatting>
  <conditionalFormatting sqref="T53:T55">
    <cfRule type="expression" dxfId="2865" priority="4162" stopIfTrue="1">
      <formula>Q53="Inne?"</formula>
    </cfRule>
  </conditionalFormatting>
  <conditionalFormatting sqref="S53 S55">
    <cfRule type="expression" dxfId="2864" priority="4161" stopIfTrue="1">
      <formula>Q53="Kier?"</formula>
    </cfRule>
  </conditionalFormatting>
  <conditionalFormatting sqref="R53:R55">
    <cfRule type="expression" dxfId="2863" priority="4160" stopIfTrue="1">
      <formula>Q53="Podst?"</formula>
    </cfRule>
  </conditionalFormatting>
  <conditionalFormatting sqref="P53:P55">
    <cfRule type="expression" dxfId="2862" priority="4159" stopIfTrue="1">
      <formula>AND(P53="*",L53="obi")</formula>
    </cfRule>
  </conditionalFormatting>
  <conditionalFormatting sqref="T53:T55">
    <cfRule type="expression" dxfId="2861" priority="4158" stopIfTrue="1">
      <formula>Q53="Inne?"</formula>
    </cfRule>
  </conditionalFormatting>
  <conditionalFormatting sqref="S53 S55">
    <cfRule type="expression" dxfId="2860" priority="4157" stopIfTrue="1">
      <formula>Q53="Kier?"</formula>
    </cfRule>
  </conditionalFormatting>
  <conditionalFormatting sqref="R53:R55">
    <cfRule type="expression" dxfId="2859" priority="4156" stopIfTrue="1">
      <formula>Q53="Podst?"</formula>
    </cfRule>
  </conditionalFormatting>
  <conditionalFormatting sqref="T53:T55">
    <cfRule type="expression" dxfId="2858" priority="4155" stopIfTrue="1">
      <formula>Q53="Inne?"</formula>
    </cfRule>
  </conditionalFormatting>
  <conditionalFormatting sqref="S53 S55">
    <cfRule type="expression" dxfId="2857" priority="4154" stopIfTrue="1">
      <formula>Q53="Kier?"</formula>
    </cfRule>
  </conditionalFormatting>
  <conditionalFormatting sqref="R53:R55">
    <cfRule type="expression" dxfId="2856" priority="4153" stopIfTrue="1">
      <formula>Q53="Podst?"</formula>
    </cfRule>
  </conditionalFormatting>
  <conditionalFormatting sqref="T50">
    <cfRule type="expression" dxfId="2855" priority="4152" stopIfTrue="1">
      <formula>Q50="Inne?"</formula>
    </cfRule>
  </conditionalFormatting>
  <conditionalFormatting sqref="S50">
    <cfRule type="expression" dxfId="2854" priority="4151" stopIfTrue="1">
      <formula>Q50="Kier?"</formula>
    </cfRule>
  </conditionalFormatting>
  <conditionalFormatting sqref="R50">
    <cfRule type="expression" dxfId="2853" priority="4150" stopIfTrue="1">
      <formula>Q50="Podst?"</formula>
    </cfRule>
  </conditionalFormatting>
  <conditionalFormatting sqref="P50">
    <cfRule type="expression" dxfId="2852" priority="4149" stopIfTrue="1">
      <formula>AND(P50="*",L50="obi")</formula>
    </cfRule>
  </conditionalFormatting>
  <conditionalFormatting sqref="T50">
    <cfRule type="expression" dxfId="2851" priority="4148" stopIfTrue="1">
      <formula>Q50="Inne?"</formula>
    </cfRule>
  </conditionalFormatting>
  <conditionalFormatting sqref="S50">
    <cfRule type="expression" dxfId="2850" priority="4147" stopIfTrue="1">
      <formula>Q50="Kier?"</formula>
    </cfRule>
  </conditionalFormatting>
  <conditionalFormatting sqref="R50">
    <cfRule type="expression" dxfId="2849" priority="4146" stopIfTrue="1">
      <formula>Q50="Podst?"</formula>
    </cfRule>
  </conditionalFormatting>
  <conditionalFormatting sqref="T50">
    <cfRule type="expression" dxfId="2848" priority="4145" stopIfTrue="1">
      <formula>Q50="Inne?"</formula>
    </cfRule>
  </conditionalFormatting>
  <conditionalFormatting sqref="S50">
    <cfRule type="expression" dxfId="2847" priority="4144" stopIfTrue="1">
      <formula>Q50="Kier?"</formula>
    </cfRule>
  </conditionalFormatting>
  <conditionalFormatting sqref="R50">
    <cfRule type="expression" dxfId="2846" priority="4143" stopIfTrue="1">
      <formula>Q50="Podst?"</formula>
    </cfRule>
  </conditionalFormatting>
  <conditionalFormatting sqref="R50">
    <cfRule type="expression" dxfId="2845" priority="4142" stopIfTrue="1">
      <formula>Q50="Podst?"</formula>
    </cfRule>
  </conditionalFormatting>
  <conditionalFormatting sqref="S50">
    <cfRule type="expression" dxfId="2844" priority="4141" stopIfTrue="1">
      <formula>Q50="Kier?"</formula>
    </cfRule>
  </conditionalFormatting>
  <conditionalFormatting sqref="T50">
    <cfRule type="expression" dxfId="2843" priority="4140" stopIfTrue="1">
      <formula>Q50="Inne?"</formula>
    </cfRule>
  </conditionalFormatting>
  <conditionalFormatting sqref="T50">
    <cfRule type="expression" dxfId="2842" priority="4139" stopIfTrue="1">
      <formula>Q50="Inne?"</formula>
    </cfRule>
  </conditionalFormatting>
  <conditionalFormatting sqref="S50">
    <cfRule type="expression" dxfId="2841" priority="4138" stopIfTrue="1">
      <formula>Q50="Kier?"</formula>
    </cfRule>
  </conditionalFormatting>
  <conditionalFormatting sqref="T50">
    <cfRule type="expression" dxfId="2840" priority="4137" stopIfTrue="1">
      <formula>Q50="Inne?"</formula>
    </cfRule>
  </conditionalFormatting>
  <conditionalFormatting sqref="S50">
    <cfRule type="expression" dxfId="2839" priority="4136" stopIfTrue="1">
      <formula>Q50="Kier?"</formula>
    </cfRule>
  </conditionalFormatting>
  <conditionalFormatting sqref="R50">
    <cfRule type="expression" dxfId="2838" priority="4135" stopIfTrue="1">
      <formula>Q50="Podst?"</formula>
    </cfRule>
  </conditionalFormatting>
  <conditionalFormatting sqref="P50">
    <cfRule type="expression" dxfId="2837" priority="4134" stopIfTrue="1">
      <formula>AND(P50="*",L50="obi")</formula>
    </cfRule>
  </conditionalFormatting>
  <conditionalFormatting sqref="S50">
    <cfRule type="expression" dxfId="2836" priority="4133" stopIfTrue="1">
      <formula>Q50="Kier?"</formula>
    </cfRule>
  </conditionalFormatting>
  <conditionalFormatting sqref="T50">
    <cfRule type="expression" dxfId="2835" priority="4132" stopIfTrue="1">
      <formula>Q50="Inne?"</formula>
    </cfRule>
  </conditionalFormatting>
  <conditionalFormatting sqref="R50">
    <cfRule type="expression" dxfId="2834" priority="4131" stopIfTrue="1">
      <formula>Q50="Podst?"</formula>
    </cfRule>
  </conditionalFormatting>
  <conditionalFormatting sqref="T50">
    <cfRule type="expression" dxfId="2833" priority="4130" stopIfTrue="1">
      <formula>Q50="Inne?"</formula>
    </cfRule>
  </conditionalFormatting>
  <conditionalFormatting sqref="S50">
    <cfRule type="expression" dxfId="2832" priority="4129" stopIfTrue="1">
      <formula>Q50="Kier?"</formula>
    </cfRule>
  </conditionalFormatting>
  <conditionalFormatting sqref="R50">
    <cfRule type="expression" dxfId="2831" priority="4128" stopIfTrue="1">
      <formula>Q50="Podst?"</formula>
    </cfRule>
  </conditionalFormatting>
  <conditionalFormatting sqref="T50">
    <cfRule type="expression" dxfId="2830" priority="4127" stopIfTrue="1">
      <formula>Q50="Inne?"</formula>
    </cfRule>
  </conditionalFormatting>
  <conditionalFormatting sqref="S50">
    <cfRule type="expression" dxfId="2829" priority="4126" stopIfTrue="1">
      <formula>Q50="Kier?"</formula>
    </cfRule>
  </conditionalFormatting>
  <conditionalFormatting sqref="R50">
    <cfRule type="expression" dxfId="2828" priority="4125" stopIfTrue="1">
      <formula>Q50="Podst?"</formula>
    </cfRule>
  </conditionalFormatting>
  <conditionalFormatting sqref="T50">
    <cfRule type="expression" dxfId="2827" priority="4124" stopIfTrue="1">
      <formula>Q50="Inne?"</formula>
    </cfRule>
  </conditionalFormatting>
  <conditionalFormatting sqref="S50">
    <cfRule type="expression" dxfId="2826" priority="4123" stopIfTrue="1">
      <formula>Q50="Kier?"</formula>
    </cfRule>
  </conditionalFormatting>
  <conditionalFormatting sqref="R50">
    <cfRule type="expression" dxfId="2825" priority="4122" stopIfTrue="1">
      <formula>Q50="Podst?"</formula>
    </cfRule>
  </conditionalFormatting>
  <conditionalFormatting sqref="P50">
    <cfRule type="expression" dxfId="2824" priority="4121" stopIfTrue="1">
      <formula>AND(P50="*",L50="obi")</formula>
    </cfRule>
  </conditionalFormatting>
  <conditionalFormatting sqref="S50">
    <cfRule type="expression" dxfId="2823" priority="4120" stopIfTrue="1">
      <formula>Q50="Kier?"</formula>
    </cfRule>
  </conditionalFormatting>
  <conditionalFormatting sqref="R50">
    <cfRule type="expression" dxfId="2822" priority="4119" stopIfTrue="1">
      <formula>Q50="Podst?"</formula>
    </cfRule>
  </conditionalFormatting>
  <conditionalFormatting sqref="S50">
    <cfRule type="expression" dxfId="2821" priority="4118" stopIfTrue="1">
      <formula>Q50="Kier?"</formula>
    </cfRule>
  </conditionalFormatting>
  <conditionalFormatting sqref="R50">
    <cfRule type="expression" dxfId="2820" priority="4117" stopIfTrue="1">
      <formula>Q50="Podst?"</formula>
    </cfRule>
  </conditionalFormatting>
  <conditionalFormatting sqref="T50">
    <cfRule type="expression" dxfId="2819" priority="4116" stopIfTrue="1">
      <formula>R50="Kier?"</formula>
    </cfRule>
  </conditionalFormatting>
  <conditionalFormatting sqref="T50">
    <cfRule type="expression" dxfId="2818" priority="4115" stopIfTrue="1">
      <formula>R50="Kier?"</formula>
    </cfRule>
  </conditionalFormatting>
  <conditionalFormatting sqref="T50">
    <cfRule type="expression" dxfId="2817" priority="4114" stopIfTrue="1">
      <formula>R50="Kier?"</formula>
    </cfRule>
  </conditionalFormatting>
  <conditionalFormatting sqref="T50">
    <cfRule type="expression" dxfId="2816" priority="4113" stopIfTrue="1">
      <formula>Q50="Inne?"</formula>
    </cfRule>
  </conditionalFormatting>
  <conditionalFormatting sqref="S50">
    <cfRule type="expression" dxfId="2815" priority="4112" stopIfTrue="1">
      <formula>Q50="Kier?"</formula>
    </cfRule>
  </conditionalFormatting>
  <conditionalFormatting sqref="R50">
    <cfRule type="expression" dxfId="2814" priority="4111" stopIfTrue="1">
      <formula>Q50="Podst?"</formula>
    </cfRule>
  </conditionalFormatting>
  <conditionalFormatting sqref="P50">
    <cfRule type="expression" dxfId="2813" priority="4110" stopIfTrue="1">
      <formula>AND(P50="*",L50="obi")</formula>
    </cfRule>
  </conditionalFormatting>
  <conditionalFormatting sqref="T50">
    <cfRule type="expression" dxfId="2812" priority="4109" stopIfTrue="1">
      <formula>Q50="Inne?"</formula>
    </cfRule>
  </conditionalFormatting>
  <conditionalFormatting sqref="S50">
    <cfRule type="expression" dxfId="2811" priority="4108" stopIfTrue="1">
      <formula>Q50="Kier?"</formula>
    </cfRule>
  </conditionalFormatting>
  <conditionalFormatting sqref="R50">
    <cfRule type="expression" dxfId="2810" priority="4107" stopIfTrue="1">
      <formula>Q50="Podst?"</formula>
    </cfRule>
  </conditionalFormatting>
  <conditionalFormatting sqref="S50">
    <cfRule type="expression" dxfId="2809" priority="4106" stopIfTrue="1">
      <formula>Q50="Kier?"</formula>
    </cfRule>
  </conditionalFormatting>
  <conditionalFormatting sqref="R50">
    <cfRule type="expression" dxfId="2808" priority="4105" stopIfTrue="1">
      <formula>Q50="Podst?"</formula>
    </cfRule>
  </conditionalFormatting>
  <conditionalFormatting sqref="T50">
    <cfRule type="expression" dxfId="2807" priority="4104" stopIfTrue="1">
      <formula>Q50="Inne?"</formula>
    </cfRule>
  </conditionalFormatting>
  <conditionalFormatting sqref="R50">
    <cfRule type="expression" dxfId="2806" priority="4103" stopIfTrue="1">
      <formula>Q50="Podst?"</formula>
    </cfRule>
  </conditionalFormatting>
  <conditionalFormatting sqref="S50">
    <cfRule type="expression" dxfId="2805" priority="4102" stopIfTrue="1">
      <formula>Q50="Kier?"</formula>
    </cfRule>
  </conditionalFormatting>
  <conditionalFormatting sqref="S50">
    <cfRule type="expression" dxfId="2804" priority="4101" stopIfTrue="1">
      <formula>Q50="Kier?"</formula>
    </cfRule>
  </conditionalFormatting>
  <conditionalFormatting sqref="T50">
    <cfRule type="expression" dxfId="2803" priority="4100" stopIfTrue="1">
      <formula>Q50="Inne?"</formula>
    </cfRule>
  </conditionalFormatting>
  <conditionalFormatting sqref="S50">
    <cfRule type="expression" dxfId="2802" priority="4099" stopIfTrue="1">
      <formula>Q50="Kier?"</formula>
    </cfRule>
  </conditionalFormatting>
  <conditionalFormatting sqref="R50">
    <cfRule type="expression" dxfId="2801" priority="4098" stopIfTrue="1">
      <formula>Q50="Podst?"</formula>
    </cfRule>
  </conditionalFormatting>
  <conditionalFormatting sqref="T50">
    <cfRule type="expression" dxfId="2800" priority="4097" stopIfTrue="1">
      <formula>Q50="Inne?"</formula>
    </cfRule>
  </conditionalFormatting>
  <conditionalFormatting sqref="S50">
    <cfRule type="expression" dxfId="2799" priority="4096" stopIfTrue="1">
      <formula>Q50="Kier?"</formula>
    </cfRule>
  </conditionalFormatting>
  <conditionalFormatting sqref="R50">
    <cfRule type="expression" dxfId="2798" priority="4095" stopIfTrue="1">
      <formula>Q50="Podst?"</formula>
    </cfRule>
  </conditionalFormatting>
  <conditionalFormatting sqref="T50">
    <cfRule type="expression" dxfId="2797" priority="4094" stopIfTrue="1">
      <formula>Q50="Inne?"</formula>
    </cfRule>
  </conditionalFormatting>
  <conditionalFormatting sqref="R50">
    <cfRule type="expression" dxfId="2796" priority="4093" stopIfTrue="1">
      <formula>Q50="Podst?"</formula>
    </cfRule>
  </conditionalFormatting>
  <conditionalFormatting sqref="S50">
    <cfRule type="expression" dxfId="2795" priority="4092" stopIfTrue="1">
      <formula>Q50="Kier?"</formula>
    </cfRule>
  </conditionalFormatting>
  <conditionalFormatting sqref="S50">
    <cfRule type="expression" dxfId="2794" priority="4091" stopIfTrue="1">
      <formula>Q50="Kier?"</formula>
    </cfRule>
  </conditionalFormatting>
  <conditionalFormatting sqref="T50">
    <cfRule type="expression" dxfId="2793" priority="4090" stopIfTrue="1">
      <formula>Q50="Inne?"</formula>
    </cfRule>
  </conditionalFormatting>
  <conditionalFormatting sqref="S50">
    <cfRule type="expression" dxfId="2792" priority="4089" stopIfTrue="1">
      <formula>Q50="Kier?"</formula>
    </cfRule>
  </conditionalFormatting>
  <conditionalFormatting sqref="R50">
    <cfRule type="expression" dxfId="2791" priority="4088" stopIfTrue="1">
      <formula>Q50="Podst?"</formula>
    </cfRule>
  </conditionalFormatting>
  <conditionalFormatting sqref="T50">
    <cfRule type="expression" dxfId="2790" priority="4087" stopIfTrue="1">
      <formula>Q50="Inne?"</formula>
    </cfRule>
  </conditionalFormatting>
  <conditionalFormatting sqref="S50">
    <cfRule type="expression" dxfId="2789" priority="4086" stopIfTrue="1">
      <formula>Q50="Kier?"</formula>
    </cfRule>
  </conditionalFormatting>
  <conditionalFormatting sqref="R50">
    <cfRule type="expression" dxfId="2788" priority="4085" stopIfTrue="1">
      <formula>Q50="Podst?"</formula>
    </cfRule>
  </conditionalFormatting>
  <conditionalFormatting sqref="R50">
    <cfRule type="expression" dxfId="2787" priority="4084" stopIfTrue="1">
      <formula>Q31="Podst?"</formula>
    </cfRule>
  </conditionalFormatting>
  <conditionalFormatting sqref="S50">
    <cfRule type="expression" dxfId="2786" priority="4083" stopIfTrue="1">
      <formula>Q31="Kier?"</formula>
    </cfRule>
  </conditionalFormatting>
  <conditionalFormatting sqref="T50">
    <cfRule type="expression" dxfId="2785" priority="4082" stopIfTrue="1">
      <formula>Q31="Inne?"</formula>
    </cfRule>
  </conditionalFormatting>
  <conditionalFormatting sqref="T50">
    <cfRule type="expression" dxfId="2784" priority="4081" stopIfTrue="1">
      <formula>Q50="Inne?"</formula>
    </cfRule>
  </conditionalFormatting>
  <conditionalFormatting sqref="S50">
    <cfRule type="expression" dxfId="2783" priority="4080" stopIfTrue="1">
      <formula>Q50="Kier?"</formula>
    </cfRule>
  </conditionalFormatting>
  <conditionalFormatting sqref="R50">
    <cfRule type="expression" dxfId="2782" priority="4079" stopIfTrue="1">
      <formula>Q50="Podst?"</formula>
    </cfRule>
  </conditionalFormatting>
  <conditionalFormatting sqref="T50">
    <cfRule type="expression" dxfId="2781" priority="4078" stopIfTrue="1">
      <formula>Q50="Inne?"</formula>
    </cfRule>
  </conditionalFormatting>
  <conditionalFormatting sqref="S50">
    <cfRule type="expression" dxfId="2780" priority="4077" stopIfTrue="1">
      <formula>Q50="Kier?"</formula>
    </cfRule>
  </conditionalFormatting>
  <conditionalFormatting sqref="R50">
    <cfRule type="expression" dxfId="2779" priority="4076" stopIfTrue="1">
      <formula>Q50="Podst?"</formula>
    </cfRule>
  </conditionalFormatting>
  <conditionalFormatting sqref="T50">
    <cfRule type="expression" dxfId="2778" priority="4075" stopIfTrue="1">
      <formula>Q50="Inne?"</formula>
    </cfRule>
  </conditionalFormatting>
  <conditionalFormatting sqref="S50">
    <cfRule type="expression" dxfId="2777" priority="4074" stopIfTrue="1">
      <formula>Q50="Kier?"</formula>
    </cfRule>
  </conditionalFormatting>
  <conditionalFormatting sqref="R50">
    <cfRule type="expression" dxfId="2776" priority="4073" stopIfTrue="1">
      <formula>Q50="Podst?"</formula>
    </cfRule>
  </conditionalFormatting>
  <conditionalFormatting sqref="T50">
    <cfRule type="expression" dxfId="2775" priority="4072" stopIfTrue="1">
      <formula>Q50="Inne?"</formula>
    </cfRule>
  </conditionalFormatting>
  <conditionalFormatting sqref="S50">
    <cfRule type="expression" dxfId="2774" priority="4071" stopIfTrue="1">
      <formula>Q50="Kier?"</formula>
    </cfRule>
  </conditionalFormatting>
  <conditionalFormatting sqref="R50">
    <cfRule type="expression" dxfId="2773" priority="4070" stopIfTrue="1">
      <formula>Q50="Podst?"</formula>
    </cfRule>
  </conditionalFormatting>
  <conditionalFormatting sqref="P50">
    <cfRule type="expression" dxfId="2772" priority="4069" stopIfTrue="1">
      <formula>AND(P50="*",L50="obi")</formula>
    </cfRule>
  </conditionalFormatting>
  <conditionalFormatting sqref="T50">
    <cfRule type="expression" dxfId="2771" priority="4068" stopIfTrue="1">
      <formula>Q50="Inne?"</formula>
    </cfRule>
  </conditionalFormatting>
  <conditionalFormatting sqref="S50">
    <cfRule type="expression" dxfId="2770" priority="4067" stopIfTrue="1">
      <formula>Q50="Kier?"</formula>
    </cfRule>
  </conditionalFormatting>
  <conditionalFormatting sqref="R50">
    <cfRule type="expression" dxfId="2769" priority="4066" stopIfTrue="1">
      <formula>Q50="Podst?"</formula>
    </cfRule>
  </conditionalFormatting>
  <conditionalFormatting sqref="T50">
    <cfRule type="expression" dxfId="2768" priority="4065" stopIfTrue="1">
      <formula>Q50="Inne?"</formula>
    </cfRule>
  </conditionalFormatting>
  <conditionalFormatting sqref="S50">
    <cfRule type="expression" dxfId="2767" priority="4064" stopIfTrue="1">
      <formula>Q50="Kier?"</formula>
    </cfRule>
  </conditionalFormatting>
  <conditionalFormatting sqref="R50">
    <cfRule type="expression" dxfId="2766" priority="4063" stopIfTrue="1">
      <formula>Q50="Podst?"</formula>
    </cfRule>
  </conditionalFormatting>
  <conditionalFormatting sqref="T52">
    <cfRule type="expression" dxfId="2765" priority="4062" stopIfTrue="1">
      <formula>Q52="Inne?"</formula>
    </cfRule>
  </conditionalFormatting>
  <conditionalFormatting sqref="S52">
    <cfRule type="expression" dxfId="2764" priority="4061" stopIfTrue="1">
      <formula>Q52="Kier?"</formula>
    </cfRule>
  </conditionalFormatting>
  <conditionalFormatting sqref="R52">
    <cfRule type="expression" dxfId="2763" priority="4060" stopIfTrue="1">
      <formula>Q52="Podst?"</formula>
    </cfRule>
  </conditionalFormatting>
  <conditionalFormatting sqref="T52">
    <cfRule type="expression" dxfId="2762" priority="4059" stopIfTrue="1">
      <formula>Q52="Inne?"</formula>
    </cfRule>
  </conditionalFormatting>
  <conditionalFormatting sqref="S52">
    <cfRule type="expression" dxfId="2761" priority="4058" stopIfTrue="1">
      <formula>Q52="Kier?"</formula>
    </cfRule>
  </conditionalFormatting>
  <conditionalFormatting sqref="R52">
    <cfRule type="expression" dxfId="2760" priority="4057" stopIfTrue="1">
      <formula>Q52="Podst?"</formula>
    </cfRule>
  </conditionalFormatting>
  <conditionalFormatting sqref="T52">
    <cfRule type="expression" dxfId="2759" priority="4056" stopIfTrue="1">
      <formula>Q52="Inne?"</formula>
    </cfRule>
  </conditionalFormatting>
  <conditionalFormatting sqref="S52">
    <cfRule type="expression" dxfId="2758" priority="4055" stopIfTrue="1">
      <formula>Q52="Kier?"</formula>
    </cfRule>
  </conditionalFormatting>
  <conditionalFormatting sqref="R52">
    <cfRule type="expression" dxfId="2757" priority="4054" stopIfTrue="1">
      <formula>Q52="Podst?"</formula>
    </cfRule>
  </conditionalFormatting>
  <conditionalFormatting sqref="T52">
    <cfRule type="expression" dxfId="2756" priority="4053" stopIfTrue="1">
      <formula>Q52="Inne?"</formula>
    </cfRule>
  </conditionalFormatting>
  <conditionalFormatting sqref="S52">
    <cfRule type="expression" dxfId="2755" priority="4052" stopIfTrue="1">
      <formula>Q52="Kier?"</formula>
    </cfRule>
  </conditionalFormatting>
  <conditionalFormatting sqref="R52">
    <cfRule type="expression" dxfId="2754" priority="4051" stopIfTrue="1">
      <formula>Q52="Podst?"</formula>
    </cfRule>
  </conditionalFormatting>
  <conditionalFormatting sqref="P52">
    <cfRule type="expression" dxfId="2753" priority="4050" stopIfTrue="1">
      <formula>AND(P52="*",L52="obi")</formula>
    </cfRule>
  </conditionalFormatting>
  <conditionalFormatting sqref="T52">
    <cfRule type="expression" dxfId="2752" priority="4049" stopIfTrue="1">
      <formula>Q52="Inne?"</formula>
    </cfRule>
  </conditionalFormatting>
  <conditionalFormatting sqref="S52">
    <cfRule type="expression" dxfId="2751" priority="4048" stopIfTrue="1">
      <formula>Q52="Kier?"</formula>
    </cfRule>
  </conditionalFormatting>
  <conditionalFormatting sqref="R52">
    <cfRule type="expression" dxfId="2750" priority="4047" stopIfTrue="1">
      <formula>Q52="Podst?"</formula>
    </cfRule>
  </conditionalFormatting>
  <conditionalFormatting sqref="T52">
    <cfRule type="expression" dxfId="2749" priority="4046" stopIfTrue="1">
      <formula>Q52="Inne?"</formula>
    </cfRule>
  </conditionalFormatting>
  <conditionalFormatting sqref="S52">
    <cfRule type="expression" dxfId="2748" priority="4045" stopIfTrue="1">
      <formula>Q52="Kier?"</formula>
    </cfRule>
  </conditionalFormatting>
  <conditionalFormatting sqref="R52">
    <cfRule type="expression" dxfId="2747" priority="4044" stopIfTrue="1">
      <formula>Q52="Podst?"</formula>
    </cfRule>
  </conditionalFormatting>
  <conditionalFormatting sqref="R52">
    <cfRule type="expression" dxfId="2746" priority="4043" stopIfTrue="1">
      <formula>Q52="Podst?"</formula>
    </cfRule>
  </conditionalFormatting>
  <conditionalFormatting sqref="S52">
    <cfRule type="expression" dxfId="2745" priority="4042" stopIfTrue="1">
      <formula>Q52="Kier?"</formula>
    </cfRule>
  </conditionalFormatting>
  <conditionalFormatting sqref="T52">
    <cfRule type="expression" dxfId="2744" priority="4041" stopIfTrue="1">
      <formula>Q52="Inne?"</formula>
    </cfRule>
  </conditionalFormatting>
  <conditionalFormatting sqref="T52">
    <cfRule type="expression" dxfId="2743" priority="4040" stopIfTrue="1">
      <formula>Q52="Inne?"</formula>
    </cfRule>
  </conditionalFormatting>
  <conditionalFormatting sqref="S52">
    <cfRule type="expression" dxfId="2742" priority="4039" stopIfTrue="1">
      <formula>Q52="Kier?"</formula>
    </cfRule>
  </conditionalFormatting>
  <conditionalFormatting sqref="T52">
    <cfRule type="expression" dxfId="2741" priority="4038" stopIfTrue="1">
      <formula>Q52="Inne?"</formula>
    </cfRule>
  </conditionalFormatting>
  <conditionalFormatting sqref="S52">
    <cfRule type="expression" dxfId="2740" priority="4037" stopIfTrue="1">
      <formula>Q52="Kier?"</formula>
    </cfRule>
  </conditionalFormatting>
  <conditionalFormatting sqref="R52">
    <cfRule type="expression" dxfId="2739" priority="4036" stopIfTrue="1">
      <formula>Q52="Podst?"</formula>
    </cfRule>
  </conditionalFormatting>
  <conditionalFormatting sqref="P52">
    <cfRule type="expression" dxfId="2738" priority="4035" stopIfTrue="1">
      <formula>AND(P52="*",L52="obi")</formula>
    </cfRule>
  </conditionalFormatting>
  <conditionalFormatting sqref="S52">
    <cfRule type="expression" dxfId="2737" priority="4034" stopIfTrue="1">
      <formula>Q52="Kier?"</formula>
    </cfRule>
  </conditionalFormatting>
  <conditionalFormatting sqref="T52">
    <cfRule type="expression" dxfId="2736" priority="4033" stopIfTrue="1">
      <formula>Q52="Inne?"</formula>
    </cfRule>
  </conditionalFormatting>
  <conditionalFormatting sqref="R52">
    <cfRule type="expression" dxfId="2735" priority="4032" stopIfTrue="1">
      <formula>Q52="Podst?"</formula>
    </cfRule>
  </conditionalFormatting>
  <conditionalFormatting sqref="T52">
    <cfRule type="expression" dxfId="2734" priority="4031" stopIfTrue="1">
      <formula>Q52="Inne?"</formula>
    </cfRule>
  </conditionalFormatting>
  <conditionalFormatting sqref="S52">
    <cfRule type="expression" dxfId="2733" priority="4030" stopIfTrue="1">
      <formula>Q52="Kier?"</formula>
    </cfRule>
  </conditionalFormatting>
  <conditionalFormatting sqref="R52">
    <cfRule type="expression" dxfId="2732" priority="4029" stopIfTrue="1">
      <formula>Q52="Podst?"</formula>
    </cfRule>
  </conditionalFormatting>
  <conditionalFormatting sqref="T52">
    <cfRule type="expression" dxfId="2731" priority="4028" stopIfTrue="1">
      <formula>Q52="Inne?"</formula>
    </cfRule>
  </conditionalFormatting>
  <conditionalFormatting sqref="S52">
    <cfRule type="expression" dxfId="2730" priority="4027" stopIfTrue="1">
      <formula>Q52="Kier?"</formula>
    </cfRule>
  </conditionalFormatting>
  <conditionalFormatting sqref="R52">
    <cfRule type="expression" dxfId="2729" priority="4026" stopIfTrue="1">
      <formula>Q52="Podst?"</formula>
    </cfRule>
  </conditionalFormatting>
  <conditionalFormatting sqref="T52">
    <cfRule type="expression" dxfId="2728" priority="4025" stopIfTrue="1">
      <formula>Q52="Inne?"</formula>
    </cfRule>
  </conditionalFormatting>
  <conditionalFormatting sqref="S52">
    <cfRule type="expression" dxfId="2727" priority="4024" stopIfTrue="1">
      <formula>Q52="Kier?"</formula>
    </cfRule>
  </conditionalFormatting>
  <conditionalFormatting sqref="R52">
    <cfRule type="expression" dxfId="2726" priority="4023" stopIfTrue="1">
      <formula>Q52="Podst?"</formula>
    </cfRule>
  </conditionalFormatting>
  <conditionalFormatting sqref="P52">
    <cfRule type="expression" dxfId="2725" priority="4022" stopIfTrue="1">
      <formula>AND(P52="*",L52="obi")</formula>
    </cfRule>
  </conditionalFormatting>
  <conditionalFormatting sqref="S52">
    <cfRule type="expression" dxfId="2724" priority="4021" stopIfTrue="1">
      <formula>Q52="Kier?"</formula>
    </cfRule>
  </conditionalFormatting>
  <conditionalFormatting sqref="R52">
    <cfRule type="expression" dxfId="2723" priority="4020" stopIfTrue="1">
      <formula>Q52="Podst?"</formula>
    </cfRule>
  </conditionalFormatting>
  <conditionalFormatting sqref="S52">
    <cfRule type="expression" dxfId="2722" priority="4019" stopIfTrue="1">
      <formula>Q52="Kier?"</formula>
    </cfRule>
  </conditionalFormatting>
  <conditionalFormatting sqref="R52">
    <cfRule type="expression" dxfId="2721" priority="4018" stopIfTrue="1">
      <formula>Q52="Podst?"</formula>
    </cfRule>
  </conditionalFormatting>
  <conditionalFormatting sqref="T52">
    <cfRule type="expression" dxfId="2720" priority="4017" stopIfTrue="1">
      <formula>R52="Kier?"</formula>
    </cfRule>
  </conditionalFormatting>
  <conditionalFormatting sqref="T52">
    <cfRule type="expression" dxfId="2719" priority="4016" stopIfTrue="1">
      <formula>R52="Kier?"</formula>
    </cfRule>
  </conditionalFormatting>
  <conditionalFormatting sqref="T52">
    <cfRule type="expression" dxfId="2718" priority="4015" stopIfTrue="1">
      <formula>R52="Kier?"</formula>
    </cfRule>
  </conditionalFormatting>
  <conditionalFormatting sqref="T52">
    <cfRule type="expression" dxfId="2717" priority="4014" stopIfTrue="1">
      <formula>Q52="Inne?"</formula>
    </cfRule>
  </conditionalFormatting>
  <conditionalFormatting sqref="S52">
    <cfRule type="expression" dxfId="2716" priority="4013" stopIfTrue="1">
      <formula>Q52="Kier?"</formula>
    </cfRule>
  </conditionalFormatting>
  <conditionalFormatting sqref="R52">
    <cfRule type="expression" dxfId="2715" priority="4012" stopIfTrue="1">
      <formula>Q52="Podst?"</formula>
    </cfRule>
  </conditionalFormatting>
  <conditionalFormatting sqref="P52">
    <cfRule type="expression" dxfId="2714" priority="4011" stopIfTrue="1">
      <formula>AND(P52="*",L52="obi")</formula>
    </cfRule>
  </conditionalFormatting>
  <conditionalFormatting sqref="T52">
    <cfRule type="expression" dxfId="2713" priority="4010" stopIfTrue="1">
      <formula>Q52="Inne?"</formula>
    </cfRule>
  </conditionalFormatting>
  <conditionalFormatting sqref="S52">
    <cfRule type="expression" dxfId="2712" priority="4009" stopIfTrue="1">
      <formula>Q52="Kier?"</formula>
    </cfRule>
  </conditionalFormatting>
  <conditionalFormatting sqref="R52">
    <cfRule type="expression" dxfId="2711" priority="4008" stopIfTrue="1">
      <formula>Q52="Podst?"</formula>
    </cfRule>
  </conditionalFormatting>
  <conditionalFormatting sqref="S52">
    <cfRule type="expression" dxfId="2710" priority="4007" stopIfTrue="1">
      <formula>Q52="Kier?"</formula>
    </cfRule>
  </conditionalFormatting>
  <conditionalFormatting sqref="R52">
    <cfRule type="expression" dxfId="2709" priority="4006" stopIfTrue="1">
      <formula>Q52="Podst?"</formula>
    </cfRule>
  </conditionalFormatting>
  <conditionalFormatting sqref="T52">
    <cfRule type="expression" dxfId="2708" priority="4005" stopIfTrue="1">
      <formula>Q52="Inne?"</formula>
    </cfRule>
  </conditionalFormatting>
  <conditionalFormatting sqref="R52">
    <cfRule type="expression" dxfId="2707" priority="4004" stopIfTrue="1">
      <formula>Q52="Podst?"</formula>
    </cfRule>
  </conditionalFormatting>
  <conditionalFormatting sqref="S52">
    <cfRule type="expression" dxfId="2706" priority="4003" stopIfTrue="1">
      <formula>Q52="Kier?"</formula>
    </cfRule>
  </conditionalFormatting>
  <conditionalFormatting sqref="S52">
    <cfRule type="expression" dxfId="2705" priority="4002" stopIfTrue="1">
      <formula>Q52="Kier?"</formula>
    </cfRule>
  </conditionalFormatting>
  <conditionalFormatting sqref="T52">
    <cfRule type="expression" dxfId="2704" priority="4001" stopIfTrue="1">
      <formula>Q52="Inne?"</formula>
    </cfRule>
  </conditionalFormatting>
  <conditionalFormatting sqref="S52">
    <cfRule type="expression" dxfId="2703" priority="4000" stopIfTrue="1">
      <formula>Q52="Kier?"</formula>
    </cfRule>
  </conditionalFormatting>
  <conditionalFormatting sqref="R52">
    <cfRule type="expression" dxfId="2702" priority="3999" stopIfTrue="1">
      <formula>Q52="Podst?"</formula>
    </cfRule>
  </conditionalFormatting>
  <conditionalFormatting sqref="T52">
    <cfRule type="expression" dxfId="2701" priority="3998" stopIfTrue="1">
      <formula>Q52="Inne?"</formula>
    </cfRule>
  </conditionalFormatting>
  <conditionalFormatting sqref="S52">
    <cfRule type="expression" dxfId="2700" priority="3997" stopIfTrue="1">
      <formula>Q52="Kier?"</formula>
    </cfRule>
  </conditionalFormatting>
  <conditionalFormatting sqref="R52">
    <cfRule type="expression" dxfId="2699" priority="3996" stopIfTrue="1">
      <formula>Q52="Podst?"</formula>
    </cfRule>
  </conditionalFormatting>
  <conditionalFormatting sqref="T52">
    <cfRule type="expression" dxfId="2698" priority="3995" stopIfTrue="1">
      <formula>Q52="Inne?"</formula>
    </cfRule>
  </conditionalFormatting>
  <conditionalFormatting sqref="R52">
    <cfRule type="expression" dxfId="2697" priority="3994" stopIfTrue="1">
      <formula>Q52="Podst?"</formula>
    </cfRule>
  </conditionalFormatting>
  <conditionalFormatting sqref="S52">
    <cfRule type="expression" dxfId="2696" priority="3993" stopIfTrue="1">
      <formula>Q52="Kier?"</formula>
    </cfRule>
  </conditionalFormatting>
  <conditionalFormatting sqref="S52">
    <cfRule type="expression" dxfId="2695" priority="3992" stopIfTrue="1">
      <formula>Q52="Kier?"</formula>
    </cfRule>
  </conditionalFormatting>
  <conditionalFormatting sqref="T52">
    <cfRule type="expression" dxfId="2694" priority="3991" stopIfTrue="1">
      <formula>Q52="Inne?"</formula>
    </cfRule>
  </conditionalFormatting>
  <conditionalFormatting sqref="S52">
    <cfRule type="expression" dxfId="2693" priority="3990" stopIfTrue="1">
      <formula>Q52="Kier?"</formula>
    </cfRule>
  </conditionalFormatting>
  <conditionalFormatting sqref="R52">
    <cfRule type="expression" dxfId="2692" priority="3989" stopIfTrue="1">
      <formula>Q52="Podst?"</formula>
    </cfRule>
  </conditionalFormatting>
  <conditionalFormatting sqref="T52">
    <cfRule type="expression" dxfId="2691" priority="3988" stopIfTrue="1">
      <formula>Q52="Inne?"</formula>
    </cfRule>
  </conditionalFormatting>
  <conditionalFormatting sqref="S52">
    <cfRule type="expression" dxfId="2690" priority="3987" stopIfTrue="1">
      <formula>Q52="Kier?"</formula>
    </cfRule>
  </conditionalFormatting>
  <conditionalFormatting sqref="R52">
    <cfRule type="expression" dxfId="2689" priority="3986" stopIfTrue="1">
      <formula>Q52="Podst?"</formula>
    </cfRule>
  </conditionalFormatting>
  <conditionalFormatting sqref="R52">
    <cfRule type="expression" dxfId="2688" priority="3985" stopIfTrue="1">
      <formula>Q34="Podst?"</formula>
    </cfRule>
  </conditionalFormatting>
  <conditionalFormatting sqref="S52">
    <cfRule type="expression" dxfId="2687" priority="3984" stopIfTrue="1">
      <formula>Q34="Kier?"</formula>
    </cfRule>
  </conditionalFormatting>
  <conditionalFormatting sqref="T52">
    <cfRule type="expression" dxfId="2686" priority="3983" stopIfTrue="1">
      <formula>Q34="Inne?"</formula>
    </cfRule>
  </conditionalFormatting>
  <conditionalFormatting sqref="T52">
    <cfRule type="expression" dxfId="2685" priority="3982" stopIfTrue="1">
      <formula>Q52="Inne?"</formula>
    </cfRule>
  </conditionalFormatting>
  <conditionalFormatting sqref="S52">
    <cfRule type="expression" dxfId="2684" priority="3981" stopIfTrue="1">
      <formula>Q52="Kier?"</formula>
    </cfRule>
  </conditionalFormatting>
  <conditionalFormatting sqref="R52">
    <cfRule type="expression" dxfId="2683" priority="3980" stopIfTrue="1">
      <formula>Q52="Podst?"</formula>
    </cfRule>
  </conditionalFormatting>
  <conditionalFormatting sqref="T52">
    <cfRule type="expression" dxfId="2682" priority="3979" stopIfTrue="1">
      <formula>Q52="Inne?"</formula>
    </cfRule>
  </conditionalFormatting>
  <conditionalFormatting sqref="S52">
    <cfRule type="expression" dxfId="2681" priority="3978" stopIfTrue="1">
      <formula>Q52="Kier?"</formula>
    </cfRule>
  </conditionalFormatting>
  <conditionalFormatting sqref="R52">
    <cfRule type="expression" dxfId="2680" priority="3977" stopIfTrue="1">
      <formula>Q52="Podst?"</formula>
    </cfRule>
  </conditionalFormatting>
  <conditionalFormatting sqref="T52">
    <cfRule type="expression" dxfId="2679" priority="3976" stopIfTrue="1">
      <formula>Q52="Inne?"</formula>
    </cfRule>
  </conditionalFormatting>
  <conditionalFormatting sqref="S52">
    <cfRule type="expression" dxfId="2678" priority="3975" stopIfTrue="1">
      <formula>Q52="Kier?"</formula>
    </cfRule>
  </conditionalFormatting>
  <conditionalFormatting sqref="R52">
    <cfRule type="expression" dxfId="2677" priority="3974" stopIfTrue="1">
      <formula>Q52="Podst?"</formula>
    </cfRule>
  </conditionalFormatting>
  <conditionalFormatting sqref="T52">
    <cfRule type="expression" dxfId="2676" priority="3973" stopIfTrue="1">
      <formula>Q52="Inne?"</formula>
    </cfRule>
  </conditionalFormatting>
  <conditionalFormatting sqref="S52">
    <cfRule type="expression" dxfId="2675" priority="3972" stopIfTrue="1">
      <formula>Q52="Kier?"</formula>
    </cfRule>
  </conditionalFormatting>
  <conditionalFormatting sqref="R52">
    <cfRule type="expression" dxfId="2674" priority="3971" stopIfTrue="1">
      <formula>Q52="Podst?"</formula>
    </cfRule>
  </conditionalFormatting>
  <conditionalFormatting sqref="P52">
    <cfRule type="expression" dxfId="2673" priority="3970" stopIfTrue="1">
      <formula>AND(P52="*",L52="obi")</formula>
    </cfRule>
  </conditionalFormatting>
  <conditionalFormatting sqref="T52">
    <cfRule type="expression" dxfId="2672" priority="3969" stopIfTrue="1">
      <formula>Q52="Inne?"</formula>
    </cfRule>
  </conditionalFormatting>
  <conditionalFormatting sqref="S52">
    <cfRule type="expression" dxfId="2671" priority="3968" stopIfTrue="1">
      <formula>Q52="Kier?"</formula>
    </cfRule>
  </conditionalFormatting>
  <conditionalFormatting sqref="R52">
    <cfRule type="expression" dxfId="2670" priority="3967" stopIfTrue="1">
      <formula>Q52="Podst?"</formula>
    </cfRule>
  </conditionalFormatting>
  <conditionalFormatting sqref="T52">
    <cfRule type="expression" dxfId="2669" priority="3966" stopIfTrue="1">
      <formula>Q52="Inne?"</formula>
    </cfRule>
  </conditionalFormatting>
  <conditionalFormatting sqref="S52">
    <cfRule type="expression" dxfId="2668" priority="3965" stopIfTrue="1">
      <formula>Q52="Kier?"</formula>
    </cfRule>
  </conditionalFormatting>
  <conditionalFormatting sqref="R52">
    <cfRule type="expression" dxfId="2667" priority="3964" stopIfTrue="1">
      <formula>Q52="Podst?"</formula>
    </cfRule>
  </conditionalFormatting>
  <conditionalFormatting sqref="T56">
    <cfRule type="expression" dxfId="2666" priority="3963" stopIfTrue="1">
      <formula>Q56="Inne?"</formula>
    </cfRule>
  </conditionalFormatting>
  <conditionalFormatting sqref="S56">
    <cfRule type="expression" dxfId="2665" priority="3962" stopIfTrue="1">
      <formula>Q56="Kier?"</formula>
    </cfRule>
  </conditionalFormatting>
  <conditionalFormatting sqref="R56">
    <cfRule type="expression" dxfId="2664" priority="3961" stopIfTrue="1">
      <formula>Q56="Podst?"</formula>
    </cfRule>
  </conditionalFormatting>
  <conditionalFormatting sqref="T56">
    <cfRule type="expression" dxfId="2663" priority="3960" stopIfTrue="1">
      <formula>Q56="Inne?"</formula>
    </cfRule>
  </conditionalFormatting>
  <conditionalFormatting sqref="S56">
    <cfRule type="expression" dxfId="2662" priority="3959" stopIfTrue="1">
      <formula>Q56="Kier?"</formula>
    </cfRule>
  </conditionalFormatting>
  <conditionalFormatting sqref="R56">
    <cfRule type="expression" dxfId="2661" priority="3958" stopIfTrue="1">
      <formula>Q56="Podst?"</formula>
    </cfRule>
  </conditionalFormatting>
  <conditionalFormatting sqref="T56">
    <cfRule type="expression" dxfId="2660" priority="3957" stopIfTrue="1">
      <formula>Q56="Inne?"</formula>
    </cfRule>
  </conditionalFormatting>
  <conditionalFormatting sqref="S56">
    <cfRule type="expression" dxfId="2659" priority="3956" stopIfTrue="1">
      <formula>Q56="Kier?"</formula>
    </cfRule>
  </conditionalFormatting>
  <conditionalFormatting sqref="R56">
    <cfRule type="expression" dxfId="2658" priority="3955" stopIfTrue="1">
      <formula>Q56="Podst?"</formula>
    </cfRule>
  </conditionalFormatting>
  <conditionalFormatting sqref="T56">
    <cfRule type="expression" dxfId="2657" priority="3954" stopIfTrue="1">
      <formula>Q56="Inne?"</formula>
    </cfRule>
  </conditionalFormatting>
  <conditionalFormatting sqref="T56">
    <cfRule type="expression" dxfId="2656" priority="3953" stopIfTrue="1">
      <formula>Q56="Inne?"</formula>
    </cfRule>
  </conditionalFormatting>
  <conditionalFormatting sqref="S56">
    <cfRule type="expression" dxfId="2655" priority="3952" stopIfTrue="1">
      <formula>Q56="Kier?"</formula>
    </cfRule>
  </conditionalFormatting>
  <conditionalFormatting sqref="R56">
    <cfRule type="expression" dxfId="2654" priority="3951" stopIfTrue="1">
      <formula>Q56="Podst?"</formula>
    </cfRule>
  </conditionalFormatting>
  <conditionalFormatting sqref="T56">
    <cfRule type="expression" dxfId="2653" priority="3950" stopIfTrue="1">
      <formula>Q56="Inne?"</formula>
    </cfRule>
  </conditionalFormatting>
  <conditionalFormatting sqref="S56">
    <cfRule type="expression" dxfId="2652" priority="3949" stopIfTrue="1">
      <formula>Q56="Kier?"</formula>
    </cfRule>
  </conditionalFormatting>
  <conditionalFormatting sqref="R56">
    <cfRule type="expression" dxfId="2651" priority="3948" stopIfTrue="1">
      <formula>Q56="Podst?"</formula>
    </cfRule>
  </conditionalFormatting>
  <conditionalFormatting sqref="T56">
    <cfRule type="expression" dxfId="2650" priority="3947" stopIfTrue="1">
      <formula>Q56="Inne?"</formula>
    </cfRule>
  </conditionalFormatting>
  <conditionalFormatting sqref="S56">
    <cfRule type="expression" dxfId="2649" priority="3946" stopIfTrue="1">
      <formula>Q56="Kier?"</formula>
    </cfRule>
  </conditionalFormatting>
  <conditionalFormatting sqref="R56">
    <cfRule type="expression" dxfId="2648" priority="3945" stopIfTrue="1">
      <formula>Q56="Podst?"</formula>
    </cfRule>
  </conditionalFormatting>
  <conditionalFormatting sqref="T56">
    <cfRule type="expression" dxfId="2647" priority="3944" stopIfTrue="1">
      <formula>Q56="Inne?"</formula>
    </cfRule>
  </conditionalFormatting>
  <conditionalFormatting sqref="S56">
    <cfRule type="expression" dxfId="2646" priority="3943" stopIfTrue="1">
      <formula>Q56="Kier?"</formula>
    </cfRule>
  </conditionalFormatting>
  <conditionalFormatting sqref="R56">
    <cfRule type="expression" dxfId="2645" priority="3942" stopIfTrue="1">
      <formula>Q56="Podst?"</formula>
    </cfRule>
  </conditionalFormatting>
  <conditionalFormatting sqref="P56">
    <cfRule type="expression" dxfId="2644" priority="3941" stopIfTrue="1">
      <formula>AND(P56="*",L56="obi")</formula>
    </cfRule>
  </conditionalFormatting>
  <conditionalFormatting sqref="T56">
    <cfRule type="expression" dxfId="2643" priority="3940" stopIfTrue="1">
      <formula>Q56="Inne?"</formula>
    </cfRule>
  </conditionalFormatting>
  <conditionalFormatting sqref="S56">
    <cfRule type="expression" dxfId="2642" priority="3939" stopIfTrue="1">
      <formula>Q56="Kier?"</formula>
    </cfRule>
  </conditionalFormatting>
  <conditionalFormatting sqref="R56">
    <cfRule type="expression" dxfId="2641" priority="3938" stopIfTrue="1">
      <formula>Q56="Podst?"</formula>
    </cfRule>
  </conditionalFormatting>
  <conditionalFormatting sqref="T56">
    <cfRule type="expression" dxfId="2640" priority="3937" stopIfTrue="1">
      <formula>Q56="Inne?"</formula>
    </cfRule>
  </conditionalFormatting>
  <conditionalFormatting sqref="S56">
    <cfRule type="expression" dxfId="2639" priority="3936" stopIfTrue="1">
      <formula>Q56="Kier?"</formula>
    </cfRule>
  </conditionalFormatting>
  <conditionalFormatting sqref="R56">
    <cfRule type="expression" dxfId="2638" priority="3935" stopIfTrue="1">
      <formula>Q56="Podst?"</formula>
    </cfRule>
  </conditionalFormatting>
  <conditionalFormatting sqref="R56">
    <cfRule type="expression" dxfId="2637" priority="3934" stopIfTrue="1">
      <formula>Q56="Podst?"</formula>
    </cfRule>
  </conditionalFormatting>
  <conditionalFormatting sqref="S56">
    <cfRule type="expression" dxfId="2636" priority="3933" stopIfTrue="1">
      <formula>Q56="Kier?"</formula>
    </cfRule>
  </conditionalFormatting>
  <conditionalFormatting sqref="T56">
    <cfRule type="expression" dxfId="2635" priority="3932" stopIfTrue="1">
      <formula>Q56="Inne?"</formula>
    </cfRule>
  </conditionalFormatting>
  <conditionalFormatting sqref="T56">
    <cfRule type="expression" dxfId="2634" priority="3931" stopIfTrue="1">
      <formula>Q56="Inne?"</formula>
    </cfRule>
  </conditionalFormatting>
  <conditionalFormatting sqref="S56">
    <cfRule type="expression" dxfId="2633" priority="3930" stopIfTrue="1">
      <formula>Q56="Kier?"</formula>
    </cfRule>
  </conditionalFormatting>
  <conditionalFormatting sqref="T56">
    <cfRule type="expression" dxfId="2632" priority="3929" stopIfTrue="1">
      <formula>Q56="Inne?"</formula>
    </cfRule>
  </conditionalFormatting>
  <conditionalFormatting sqref="S56">
    <cfRule type="expression" dxfId="2631" priority="3928" stopIfTrue="1">
      <formula>Q56="Kier?"</formula>
    </cfRule>
  </conditionalFormatting>
  <conditionalFormatting sqref="R56">
    <cfRule type="expression" dxfId="2630" priority="3927" stopIfTrue="1">
      <formula>Q56="Podst?"</formula>
    </cfRule>
  </conditionalFormatting>
  <conditionalFormatting sqref="P56">
    <cfRule type="expression" dxfId="2629" priority="3926" stopIfTrue="1">
      <formula>AND(P56="*",L56="obi")</formula>
    </cfRule>
  </conditionalFormatting>
  <conditionalFormatting sqref="S56">
    <cfRule type="expression" dxfId="2628" priority="3925" stopIfTrue="1">
      <formula>Q56="Kier?"</formula>
    </cfRule>
  </conditionalFormatting>
  <conditionalFormatting sqref="T56">
    <cfRule type="expression" dxfId="2627" priority="3924" stopIfTrue="1">
      <formula>Q56="Inne?"</formula>
    </cfRule>
  </conditionalFormatting>
  <conditionalFormatting sqref="R56">
    <cfRule type="expression" dxfId="2626" priority="3923" stopIfTrue="1">
      <formula>Q56="Podst?"</formula>
    </cfRule>
  </conditionalFormatting>
  <conditionalFormatting sqref="T56">
    <cfRule type="expression" dxfId="2625" priority="3922" stopIfTrue="1">
      <formula>Q56="Inne?"</formula>
    </cfRule>
  </conditionalFormatting>
  <conditionalFormatting sqref="S56">
    <cfRule type="expression" dxfId="2624" priority="3921" stopIfTrue="1">
      <formula>Q56="Kier?"</formula>
    </cfRule>
  </conditionalFormatting>
  <conditionalFormatting sqref="R56">
    <cfRule type="expression" dxfId="2623" priority="3920" stopIfTrue="1">
      <formula>Q56="Podst?"</formula>
    </cfRule>
  </conditionalFormatting>
  <conditionalFormatting sqref="T56">
    <cfRule type="expression" dxfId="2622" priority="3919" stopIfTrue="1">
      <formula>Q56="Inne?"</formula>
    </cfRule>
  </conditionalFormatting>
  <conditionalFormatting sqref="S56">
    <cfRule type="expression" dxfId="2621" priority="3918" stopIfTrue="1">
      <formula>Q56="Kier?"</formula>
    </cfRule>
  </conditionalFormatting>
  <conditionalFormatting sqref="R56">
    <cfRule type="expression" dxfId="2620" priority="3917" stopIfTrue="1">
      <formula>Q56="Podst?"</formula>
    </cfRule>
  </conditionalFormatting>
  <conditionalFormatting sqref="T56">
    <cfRule type="expression" dxfId="2619" priority="3916" stopIfTrue="1">
      <formula>Q56="Inne?"</formula>
    </cfRule>
  </conditionalFormatting>
  <conditionalFormatting sqref="S56">
    <cfRule type="expression" dxfId="2618" priority="3915" stopIfTrue="1">
      <formula>Q56="Kier?"</formula>
    </cfRule>
  </conditionalFormatting>
  <conditionalFormatting sqref="R56">
    <cfRule type="expression" dxfId="2617" priority="3914" stopIfTrue="1">
      <formula>Q56="Podst?"</formula>
    </cfRule>
  </conditionalFormatting>
  <conditionalFormatting sqref="P56">
    <cfRule type="expression" dxfId="2616" priority="3913" stopIfTrue="1">
      <formula>AND(P56="*",L56="obi")</formula>
    </cfRule>
  </conditionalFormatting>
  <conditionalFormatting sqref="S56">
    <cfRule type="expression" dxfId="2615" priority="3912" stopIfTrue="1">
      <formula>Q56="Kier?"</formula>
    </cfRule>
  </conditionalFormatting>
  <conditionalFormatting sqref="R56">
    <cfRule type="expression" dxfId="2614" priority="3911" stopIfTrue="1">
      <formula>Q56="Podst?"</formula>
    </cfRule>
  </conditionalFormatting>
  <conditionalFormatting sqref="S56">
    <cfRule type="expression" dxfId="2613" priority="3910" stopIfTrue="1">
      <formula>Q56="Kier?"</formula>
    </cfRule>
  </conditionalFormatting>
  <conditionalFormatting sqref="R56">
    <cfRule type="expression" dxfId="2612" priority="3909" stopIfTrue="1">
      <formula>Q56="Podst?"</formula>
    </cfRule>
  </conditionalFormatting>
  <conditionalFormatting sqref="T56">
    <cfRule type="expression" dxfId="2611" priority="3908" stopIfTrue="1">
      <formula>R56="Kier?"</formula>
    </cfRule>
  </conditionalFormatting>
  <conditionalFormatting sqref="T56">
    <cfRule type="expression" dxfId="2610" priority="3907" stopIfTrue="1">
      <formula>R56="Kier?"</formula>
    </cfRule>
  </conditionalFormatting>
  <conditionalFormatting sqref="T56">
    <cfRule type="expression" dxfId="2609" priority="3906" stopIfTrue="1">
      <formula>R56="Kier?"</formula>
    </cfRule>
  </conditionalFormatting>
  <conditionalFormatting sqref="T56">
    <cfRule type="expression" dxfId="2608" priority="3905" stopIfTrue="1">
      <formula>Q56="Inne?"</formula>
    </cfRule>
  </conditionalFormatting>
  <conditionalFormatting sqref="S56">
    <cfRule type="expression" dxfId="2607" priority="3904" stopIfTrue="1">
      <formula>Q56="Kier?"</formula>
    </cfRule>
  </conditionalFormatting>
  <conditionalFormatting sqref="R56">
    <cfRule type="expression" dxfId="2606" priority="3903" stopIfTrue="1">
      <formula>Q56="Podst?"</formula>
    </cfRule>
  </conditionalFormatting>
  <conditionalFormatting sqref="P56">
    <cfRule type="expression" dxfId="2605" priority="3902" stopIfTrue="1">
      <formula>AND(P56="*",L56="obi")</formula>
    </cfRule>
  </conditionalFormatting>
  <conditionalFormatting sqref="T56">
    <cfRule type="expression" dxfId="2604" priority="3901" stopIfTrue="1">
      <formula>Q56="Inne?"</formula>
    </cfRule>
  </conditionalFormatting>
  <conditionalFormatting sqref="S56">
    <cfRule type="expression" dxfId="2603" priority="3900" stopIfTrue="1">
      <formula>Q56="Kier?"</formula>
    </cfRule>
  </conditionalFormatting>
  <conditionalFormatting sqref="R56">
    <cfRule type="expression" dxfId="2602" priority="3899" stopIfTrue="1">
      <formula>Q56="Podst?"</formula>
    </cfRule>
  </conditionalFormatting>
  <conditionalFormatting sqref="S56">
    <cfRule type="expression" dxfId="2601" priority="3898" stopIfTrue="1">
      <formula>Q56="Kier?"</formula>
    </cfRule>
  </conditionalFormatting>
  <conditionalFormatting sqref="R56">
    <cfRule type="expression" dxfId="2600" priority="3897" stopIfTrue="1">
      <formula>Q56="Podst?"</formula>
    </cfRule>
  </conditionalFormatting>
  <conditionalFormatting sqref="T56">
    <cfRule type="expression" dxfId="2599" priority="3896" stopIfTrue="1">
      <formula>Q56="Inne?"</formula>
    </cfRule>
  </conditionalFormatting>
  <conditionalFormatting sqref="R56">
    <cfRule type="expression" dxfId="2598" priority="3895" stopIfTrue="1">
      <formula>Q56="Podst?"</formula>
    </cfRule>
  </conditionalFormatting>
  <conditionalFormatting sqref="S56">
    <cfRule type="expression" dxfId="2597" priority="3894" stopIfTrue="1">
      <formula>Q56="Kier?"</formula>
    </cfRule>
  </conditionalFormatting>
  <conditionalFormatting sqref="S56">
    <cfRule type="expression" dxfId="2596" priority="3893" stopIfTrue="1">
      <formula>Q56="Kier?"</formula>
    </cfRule>
  </conditionalFormatting>
  <conditionalFormatting sqref="T56">
    <cfRule type="expression" dxfId="2595" priority="3892" stopIfTrue="1">
      <formula>Q56="Inne?"</formula>
    </cfRule>
  </conditionalFormatting>
  <conditionalFormatting sqref="S56">
    <cfRule type="expression" dxfId="2594" priority="3891" stopIfTrue="1">
      <formula>Q56="Kier?"</formula>
    </cfRule>
  </conditionalFormatting>
  <conditionalFormatting sqref="R56">
    <cfRule type="expression" dxfId="2593" priority="3890" stopIfTrue="1">
      <formula>Q56="Podst?"</formula>
    </cfRule>
  </conditionalFormatting>
  <conditionalFormatting sqref="T56">
    <cfRule type="expression" dxfId="2592" priority="3889" stopIfTrue="1">
      <formula>Q56="Inne?"</formula>
    </cfRule>
  </conditionalFormatting>
  <conditionalFormatting sqref="S56">
    <cfRule type="expression" dxfId="2591" priority="3888" stopIfTrue="1">
      <formula>Q56="Kier?"</formula>
    </cfRule>
  </conditionalFormatting>
  <conditionalFormatting sqref="R56">
    <cfRule type="expression" dxfId="2590" priority="3887" stopIfTrue="1">
      <formula>Q56="Podst?"</formula>
    </cfRule>
  </conditionalFormatting>
  <conditionalFormatting sqref="T56">
    <cfRule type="expression" dxfId="2589" priority="3886" stopIfTrue="1">
      <formula>Q56="Inne?"</formula>
    </cfRule>
  </conditionalFormatting>
  <conditionalFormatting sqref="R56">
    <cfRule type="expression" dxfId="2588" priority="3885" stopIfTrue="1">
      <formula>Q56="Podst?"</formula>
    </cfRule>
  </conditionalFormatting>
  <conditionalFormatting sqref="S56">
    <cfRule type="expression" dxfId="2587" priority="3884" stopIfTrue="1">
      <formula>Q56="Kier?"</formula>
    </cfRule>
  </conditionalFormatting>
  <conditionalFormatting sqref="S56">
    <cfRule type="expression" dxfId="2586" priority="3883" stopIfTrue="1">
      <formula>Q56="Kier?"</formula>
    </cfRule>
  </conditionalFormatting>
  <conditionalFormatting sqref="T56">
    <cfRule type="expression" dxfId="2585" priority="3882" stopIfTrue="1">
      <formula>Q56="Inne?"</formula>
    </cfRule>
  </conditionalFormatting>
  <conditionalFormatting sqref="S56">
    <cfRule type="expression" dxfId="2584" priority="3881" stopIfTrue="1">
      <formula>Q56="Kier?"</formula>
    </cfRule>
  </conditionalFormatting>
  <conditionalFormatting sqref="R56">
    <cfRule type="expression" dxfId="2583" priority="3880" stopIfTrue="1">
      <formula>Q56="Podst?"</formula>
    </cfRule>
  </conditionalFormatting>
  <conditionalFormatting sqref="T56">
    <cfRule type="expression" dxfId="2582" priority="3879" stopIfTrue="1">
      <formula>Q56="Inne?"</formula>
    </cfRule>
  </conditionalFormatting>
  <conditionalFormatting sqref="S56">
    <cfRule type="expression" dxfId="2581" priority="3878" stopIfTrue="1">
      <formula>Q56="Kier?"</formula>
    </cfRule>
  </conditionalFormatting>
  <conditionalFormatting sqref="R56">
    <cfRule type="expression" dxfId="2580" priority="3877" stopIfTrue="1">
      <formula>Q56="Podst?"</formula>
    </cfRule>
  </conditionalFormatting>
  <conditionalFormatting sqref="R56">
    <cfRule type="expression" dxfId="2579" priority="3876" stopIfTrue="1">
      <formula>Q36="Podst?"</formula>
    </cfRule>
  </conditionalFormatting>
  <conditionalFormatting sqref="S56">
    <cfRule type="expression" dxfId="2578" priority="3875" stopIfTrue="1">
      <formula>Q36="Kier?"</formula>
    </cfRule>
  </conditionalFormatting>
  <conditionalFormatting sqref="T56">
    <cfRule type="expression" dxfId="2577" priority="3874" stopIfTrue="1">
      <formula>Q36="Inne?"</formula>
    </cfRule>
  </conditionalFormatting>
  <conditionalFormatting sqref="T56">
    <cfRule type="expression" dxfId="2576" priority="3873" stopIfTrue="1">
      <formula>Q56="Inne?"</formula>
    </cfRule>
  </conditionalFormatting>
  <conditionalFormatting sqref="S56">
    <cfRule type="expression" dxfId="2575" priority="3872" stopIfTrue="1">
      <formula>Q56="Kier?"</formula>
    </cfRule>
  </conditionalFormatting>
  <conditionalFormatting sqref="R56">
    <cfRule type="expression" dxfId="2574" priority="3871" stopIfTrue="1">
      <formula>Q56="Podst?"</formula>
    </cfRule>
  </conditionalFormatting>
  <conditionalFormatting sqref="T56">
    <cfRule type="expression" dxfId="2573" priority="3870" stopIfTrue="1">
      <formula>Q56="Inne?"</formula>
    </cfRule>
  </conditionalFormatting>
  <conditionalFormatting sqref="S56">
    <cfRule type="expression" dxfId="2572" priority="3869" stopIfTrue="1">
      <formula>Q56="Kier?"</formula>
    </cfRule>
  </conditionalFormatting>
  <conditionalFormatting sqref="R56">
    <cfRule type="expression" dxfId="2571" priority="3868" stopIfTrue="1">
      <formula>Q56="Podst?"</formula>
    </cfRule>
  </conditionalFormatting>
  <conditionalFormatting sqref="T56">
    <cfRule type="expression" dxfId="2570" priority="3867" stopIfTrue="1">
      <formula>Q56="Inne?"</formula>
    </cfRule>
  </conditionalFormatting>
  <conditionalFormatting sqref="S56">
    <cfRule type="expression" dxfId="2569" priority="3866" stopIfTrue="1">
      <formula>Q56="Kier?"</formula>
    </cfRule>
  </conditionalFormatting>
  <conditionalFormatting sqref="R56">
    <cfRule type="expression" dxfId="2568" priority="3865" stopIfTrue="1">
      <formula>Q56="Podst?"</formula>
    </cfRule>
  </conditionalFormatting>
  <conditionalFormatting sqref="T56">
    <cfRule type="expression" dxfId="2567" priority="3864" stopIfTrue="1">
      <formula>Q56="Inne?"</formula>
    </cfRule>
  </conditionalFormatting>
  <conditionalFormatting sqref="S56">
    <cfRule type="expression" dxfId="2566" priority="3863" stopIfTrue="1">
      <formula>Q56="Kier?"</formula>
    </cfRule>
  </conditionalFormatting>
  <conditionalFormatting sqref="R56">
    <cfRule type="expression" dxfId="2565" priority="3862" stopIfTrue="1">
      <formula>Q56="Podst?"</formula>
    </cfRule>
  </conditionalFormatting>
  <conditionalFormatting sqref="P56">
    <cfRule type="expression" dxfId="2564" priority="3861" stopIfTrue="1">
      <formula>AND(P56="*",L56="obi")</formula>
    </cfRule>
  </conditionalFormatting>
  <conditionalFormatting sqref="T56">
    <cfRule type="expression" dxfId="2563" priority="3860" stopIfTrue="1">
      <formula>Q56="Inne?"</formula>
    </cfRule>
  </conditionalFormatting>
  <conditionalFormatting sqref="S56">
    <cfRule type="expression" dxfId="2562" priority="3859" stopIfTrue="1">
      <formula>Q56="Kier?"</formula>
    </cfRule>
  </conditionalFormatting>
  <conditionalFormatting sqref="R56">
    <cfRule type="expression" dxfId="2561" priority="3858" stopIfTrue="1">
      <formula>Q56="Podst?"</formula>
    </cfRule>
  </conditionalFormatting>
  <conditionalFormatting sqref="T56">
    <cfRule type="expression" dxfId="2560" priority="3857" stopIfTrue="1">
      <formula>Q56="Inne?"</formula>
    </cfRule>
  </conditionalFormatting>
  <conditionalFormatting sqref="S56">
    <cfRule type="expression" dxfId="2559" priority="3856" stopIfTrue="1">
      <formula>Q56="Kier?"</formula>
    </cfRule>
  </conditionalFormatting>
  <conditionalFormatting sqref="R56">
    <cfRule type="expression" dxfId="2558" priority="3855" stopIfTrue="1">
      <formula>Q56="Podst?"</formula>
    </cfRule>
  </conditionalFormatting>
  <conditionalFormatting sqref="P57">
    <cfRule type="expression" dxfId="2557" priority="3803" stopIfTrue="1">
      <formula>AND(P57="*",L57="obi")</formula>
    </cfRule>
  </conditionalFormatting>
  <conditionalFormatting sqref="P62">
    <cfRule type="expression" dxfId="2556" priority="3796" stopIfTrue="1">
      <formula>AND(P62="*",L62="obi")</formula>
    </cfRule>
  </conditionalFormatting>
  <conditionalFormatting sqref="T62">
    <cfRule type="expression" dxfId="2555" priority="3795" stopIfTrue="1">
      <formula>Q62="Inne?"</formula>
    </cfRule>
  </conditionalFormatting>
  <conditionalFormatting sqref="S62">
    <cfRule type="expression" dxfId="2554" priority="3794" stopIfTrue="1">
      <formula>Q62="Kier?"</formula>
    </cfRule>
  </conditionalFormatting>
  <conditionalFormatting sqref="R62">
    <cfRule type="expression" dxfId="2553" priority="3793" stopIfTrue="1">
      <formula>Q62="Podst?"</formula>
    </cfRule>
  </conditionalFormatting>
  <conditionalFormatting sqref="S62">
    <cfRule type="expression" dxfId="2552" priority="3792" stopIfTrue="1">
      <formula>Q62="Kier?"</formula>
    </cfRule>
  </conditionalFormatting>
  <conditionalFormatting sqref="R62">
    <cfRule type="expression" dxfId="2551" priority="3791" stopIfTrue="1">
      <formula>Q62="Podst?"</formula>
    </cfRule>
  </conditionalFormatting>
  <conditionalFormatting sqref="S62">
    <cfRule type="expression" dxfId="2550" priority="3790" stopIfTrue="1">
      <formula>Q62="Kier?"</formula>
    </cfRule>
  </conditionalFormatting>
  <conditionalFormatting sqref="R62">
    <cfRule type="expression" dxfId="2549" priority="3789" stopIfTrue="1">
      <formula>Q62="Podst?"</formula>
    </cfRule>
  </conditionalFormatting>
  <conditionalFormatting sqref="T62">
    <cfRule type="expression" dxfId="2548" priority="3788" stopIfTrue="1">
      <formula>Q62="Inne?"</formula>
    </cfRule>
  </conditionalFormatting>
  <conditionalFormatting sqref="T62">
    <cfRule type="expression" dxfId="2547" priority="3787" stopIfTrue="1">
      <formula>Q62="Inne?"</formula>
    </cfRule>
  </conditionalFormatting>
  <conditionalFormatting sqref="T62">
    <cfRule type="expression" dxfId="2546" priority="3786" stopIfTrue="1">
      <formula>Q62="Inne?"</formula>
    </cfRule>
  </conditionalFormatting>
  <conditionalFormatting sqref="S62">
    <cfRule type="expression" dxfId="2545" priority="3785" stopIfTrue="1">
      <formula>Q62="Kier?"</formula>
    </cfRule>
  </conditionalFormatting>
  <conditionalFormatting sqref="R62">
    <cfRule type="expression" dxfId="2544" priority="3784" stopIfTrue="1">
      <formula>Q62="Podst?"</formula>
    </cfRule>
  </conditionalFormatting>
  <conditionalFormatting sqref="T62">
    <cfRule type="expression" dxfId="2543" priority="3783" stopIfTrue="1">
      <formula>Q62="Inne?"</formula>
    </cfRule>
  </conditionalFormatting>
  <conditionalFormatting sqref="S62">
    <cfRule type="expression" dxfId="2542" priority="3782" stopIfTrue="1">
      <formula>Q62="Kier?"</formula>
    </cfRule>
  </conditionalFormatting>
  <conditionalFormatting sqref="R62">
    <cfRule type="expression" dxfId="2541" priority="3781" stopIfTrue="1">
      <formula>Q62="Podst?"</formula>
    </cfRule>
  </conditionalFormatting>
  <conditionalFormatting sqref="T62">
    <cfRule type="expression" dxfId="2540" priority="3780" stopIfTrue="1">
      <formula>Q62="Inne?"</formula>
    </cfRule>
  </conditionalFormatting>
  <conditionalFormatting sqref="S62">
    <cfRule type="expression" dxfId="2539" priority="3779" stopIfTrue="1">
      <formula>Q62="Kier?"</formula>
    </cfRule>
  </conditionalFormatting>
  <conditionalFormatting sqref="R62">
    <cfRule type="expression" dxfId="2538" priority="3778" stopIfTrue="1">
      <formula>Q62="Podst?"</formula>
    </cfRule>
  </conditionalFormatting>
  <conditionalFormatting sqref="T62">
    <cfRule type="expression" dxfId="2537" priority="3777" stopIfTrue="1">
      <formula>Q62="Inne?"</formula>
    </cfRule>
  </conditionalFormatting>
  <conditionalFormatting sqref="S62">
    <cfRule type="expression" dxfId="2536" priority="3776" stopIfTrue="1">
      <formula>Q62="Kier?"</formula>
    </cfRule>
  </conditionalFormatting>
  <conditionalFormatting sqref="R62">
    <cfRule type="expression" dxfId="2535" priority="3775" stopIfTrue="1">
      <formula>Q62="Podst?"</formula>
    </cfRule>
  </conditionalFormatting>
  <conditionalFormatting sqref="T62">
    <cfRule type="expression" dxfId="2534" priority="3774" stopIfTrue="1">
      <formula>Q62="Inne?"</formula>
    </cfRule>
  </conditionalFormatting>
  <conditionalFormatting sqref="S62">
    <cfRule type="expression" dxfId="2533" priority="3773" stopIfTrue="1">
      <formula>Q62="Kier?"</formula>
    </cfRule>
  </conditionalFormatting>
  <conditionalFormatting sqref="R62">
    <cfRule type="expression" dxfId="2532" priority="3772" stopIfTrue="1">
      <formula>Q62="Podst?"</formula>
    </cfRule>
  </conditionalFormatting>
  <conditionalFormatting sqref="T62">
    <cfRule type="expression" dxfId="2531" priority="3771" stopIfTrue="1">
      <formula>Q62="Inne?"</formula>
    </cfRule>
  </conditionalFormatting>
  <conditionalFormatting sqref="S62">
    <cfRule type="expression" dxfId="2530" priority="3770" stopIfTrue="1">
      <formula>Q62="Kier?"</formula>
    </cfRule>
  </conditionalFormatting>
  <conditionalFormatting sqref="R62">
    <cfRule type="expression" dxfId="2529" priority="3769" stopIfTrue="1">
      <formula>Q62="Podst?"</formula>
    </cfRule>
  </conditionalFormatting>
  <conditionalFormatting sqref="T62">
    <cfRule type="expression" dxfId="2528" priority="3768" stopIfTrue="1">
      <formula>Q62="Inne?"</formula>
    </cfRule>
  </conditionalFormatting>
  <conditionalFormatting sqref="S62">
    <cfRule type="expression" dxfId="2527" priority="3767" stopIfTrue="1">
      <formula>Q62="Kier?"</formula>
    </cfRule>
  </conditionalFormatting>
  <conditionalFormatting sqref="R62">
    <cfRule type="expression" dxfId="2526" priority="3766" stopIfTrue="1">
      <formula>Q62="Podst?"</formula>
    </cfRule>
  </conditionalFormatting>
  <conditionalFormatting sqref="T62">
    <cfRule type="expression" dxfId="2525" priority="3765" stopIfTrue="1">
      <formula>Q62="Inne?"</formula>
    </cfRule>
  </conditionalFormatting>
  <conditionalFormatting sqref="S62">
    <cfRule type="expression" dxfId="2524" priority="3764" stopIfTrue="1">
      <formula>Q62="Kier?"</formula>
    </cfRule>
  </conditionalFormatting>
  <conditionalFormatting sqref="R62">
    <cfRule type="expression" dxfId="2523" priority="3763" stopIfTrue="1">
      <formula>Q62="Podst?"</formula>
    </cfRule>
  </conditionalFormatting>
  <conditionalFormatting sqref="P62">
    <cfRule type="expression" dxfId="2522" priority="3762" stopIfTrue="1">
      <formula>AND(P62="*",L62="obi")</formula>
    </cfRule>
  </conditionalFormatting>
  <conditionalFormatting sqref="T62">
    <cfRule type="expression" dxfId="2521" priority="3761" stopIfTrue="1">
      <formula>Q62="Inne?"</formula>
    </cfRule>
  </conditionalFormatting>
  <conditionalFormatting sqref="S62">
    <cfRule type="expression" dxfId="2520" priority="3760" stopIfTrue="1">
      <formula>Q62="Kier?"</formula>
    </cfRule>
  </conditionalFormatting>
  <conditionalFormatting sqref="R62">
    <cfRule type="expression" dxfId="2519" priority="3759" stopIfTrue="1">
      <formula>Q62="Podst?"</formula>
    </cfRule>
  </conditionalFormatting>
  <conditionalFormatting sqref="T62">
    <cfRule type="expression" dxfId="2518" priority="3758" stopIfTrue="1">
      <formula>Q62="Inne?"</formula>
    </cfRule>
  </conditionalFormatting>
  <conditionalFormatting sqref="S62">
    <cfRule type="expression" dxfId="2517" priority="3757" stopIfTrue="1">
      <formula>Q62="Kier?"</formula>
    </cfRule>
  </conditionalFormatting>
  <conditionalFormatting sqref="R62">
    <cfRule type="expression" dxfId="2516" priority="3756" stopIfTrue="1">
      <formula>Q62="Podst?"</formula>
    </cfRule>
  </conditionalFormatting>
  <conditionalFormatting sqref="P64">
    <cfRule type="expression" dxfId="2515" priority="3755" stopIfTrue="1">
      <formula>AND(P64="*",L64="obi")</formula>
    </cfRule>
  </conditionalFormatting>
  <conditionalFormatting sqref="P64">
    <cfRule type="expression" dxfId="2514" priority="3754" stopIfTrue="1">
      <formula>AND(P64="*",L64="obi")</formula>
    </cfRule>
  </conditionalFormatting>
  <conditionalFormatting sqref="T64">
    <cfRule type="expression" dxfId="2513" priority="3753" stopIfTrue="1">
      <formula>Q64="Inne?"</formula>
    </cfRule>
  </conditionalFormatting>
  <conditionalFormatting sqref="S64">
    <cfRule type="expression" dxfId="2512" priority="3752" stopIfTrue="1">
      <formula>Q64="Kier?"</formula>
    </cfRule>
  </conditionalFormatting>
  <conditionalFormatting sqref="R64">
    <cfRule type="expression" dxfId="2511" priority="3751" stopIfTrue="1">
      <formula>Q64="Podst?"</formula>
    </cfRule>
  </conditionalFormatting>
  <conditionalFormatting sqref="S64">
    <cfRule type="expression" dxfId="2510" priority="3750" stopIfTrue="1">
      <formula>Q64="Kier?"</formula>
    </cfRule>
  </conditionalFormatting>
  <conditionalFormatting sqref="R64">
    <cfRule type="expression" dxfId="2509" priority="3749" stopIfTrue="1">
      <formula>Q64="Podst?"</formula>
    </cfRule>
  </conditionalFormatting>
  <conditionalFormatting sqref="S64">
    <cfRule type="expression" dxfId="2508" priority="3748" stopIfTrue="1">
      <formula>Q64="Kier?"</formula>
    </cfRule>
  </conditionalFormatting>
  <conditionalFormatting sqref="R64">
    <cfRule type="expression" dxfId="2507" priority="3747" stopIfTrue="1">
      <formula>Q64="Podst?"</formula>
    </cfRule>
  </conditionalFormatting>
  <conditionalFormatting sqref="T64">
    <cfRule type="expression" dxfId="2506" priority="3746" stopIfTrue="1">
      <formula>Q64="Inne?"</formula>
    </cfRule>
  </conditionalFormatting>
  <conditionalFormatting sqref="T64">
    <cfRule type="expression" dxfId="2505" priority="3745" stopIfTrue="1">
      <formula>Q64="Inne?"</formula>
    </cfRule>
  </conditionalFormatting>
  <conditionalFormatting sqref="T64">
    <cfRule type="expression" dxfId="2504" priority="3744" stopIfTrue="1">
      <formula>Q64="Inne?"</formula>
    </cfRule>
  </conditionalFormatting>
  <conditionalFormatting sqref="S64">
    <cfRule type="expression" dxfId="2503" priority="3743" stopIfTrue="1">
      <formula>Q64="Kier?"</formula>
    </cfRule>
  </conditionalFormatting>
  <conditionalFormatting sqref="R64">
    <cfRule type="expression" dxfId="2502" priority="3742" stopIfTrue="1">
      <formula>Q64="Podst?"</formula>
    </cfRule>
  </conditionalFormatting>
  <conditionalFormatting sqref="T64">
    <cfRule type="expression" dxfId="2501" priority="3741" stopIfTrue="1">
      <formula>Q64="Inne?"</formula>
    </cfRule>
  </conditionalFormatting>
  <conditionalFormatting sqref="S64">
    <cfRule type="expression" dxfId="2500" priority="3740" stopIfTrue="1">
      <formula>Q64="Kier?"</formula>
    </cfRule>
  </conditionalFormatting>
  <conditionalFormatting sqref="R64">
    <cfRule type="expression" dxfId="2499" priority="3739" stopIfTrue="1">
      <formula>Q64="Podst?"</formula>
    </cfRule>
  </conditionalFormatting>
  <conditionalFormatting sqref="T64">
    <cfRule type="expression" dxfId="2498" priority="3738" stopIfTrue="1">
      <formula>Q64="Inne?"</formula>
    </cfRule>
  </conditionalFormatting>
  <conditionalFormatting sqref="S64">
    <cfRule type="expression" dxfId="2497" priority="3737" stopIfTrue="1">
      <formula>Q64="Kier?"</formula>
    </cfRule>
  </conditionalFormatting>
  <conditionalFormatting sqref="R64">
    <cfRule type="expression" dxfId="2496" priority="3736" stopIfTrue="1">
      <formula>Q64="Podst?"</formula>
    </cfRule>
  </conditionalFormatting>
  <conditionalFormatting sqref="T64">
    <cfRule type="expression" dxfId="2495" priority="3735" stopIfTrue="1">
      <formula>Q64="Inne?"</formula>
    </cfRule>
  </conditionalFormatting>
  <conditionalFormatting sqref="S64">
    <cfRule type="expression" dxfId="2494" priority="3734" stopIfTrue="1">
      <formula>Q64="Kier?"</formula>
    </cfRule>
  </conditionalFormatting>
  <conditionalFormatting sqref="R64">
    <cfRule type="expression" dxfId="2493" priority="3733" stopIfTrue="1">
      <formula>Q64="Podst?"</formula>
    </cfRule>
  </conditionalFormatting>
  <conditionalFormatting sqref="T64">
    <cfRule type="expression" dxfId="2492" priority="3732" stopIfTrue="1">
      <formula>Q64="Inne?"</formula>
    </cfRule>
  </conditionalFormatting>
  <conditionalFormatting sqref="S64">
    <cfRule type="expression" dxfId="2491" priority="3731" stopIfTrue="1">
      <formula>Q64="Kier?"</formula>
    </cfRule>
  </conditionalFormatting>
  <conditionalFormatting sqref="R64">
    <cfRule type="expression" dxfId="2490" priority="3730" stopIfTrue="1">
      <formula>Q64="Podst?"</formula>
    </cfRule>
  </conditionalFormatting>
  <conditionalFormatting sqref="T64">
    <cfRule type="expression" dxfId="2489" priority="3729" stopIfTrue="1">
      <formula>Q64="Inne?"</formula>
    </cfRule>
  </conditionalFormatting>
  <conditionalFormatting sqref="S64">
    <cfRule type="expression" dxfId="2488" priority="3728" stopIfTrue="1">
      <formula>Q64="Kier?"</formula>
    </cfRule>
  </conditionalFormatting>
  <conditionalFormatting sqref="R64">
    <cfRule type="expression" dxfId="2487" priority="3727" stopIfTrue="1">
      <formula>Q64="Podst?"</formula>
    </cfRule>
  </conditionalFormatting>
  <conditionalFormatting sqref="T64">
    <cfRule type="expression" dxfId="2486" priority="3726" stopIfTrue="1">
      <formula>Q64="Inne?"</formula>
    </cfRule>
  </conditionalFormatting>
  <conditionalFormatting sqref="S64">
    <cfRule type="expression" dxfId="2485" priority="3725" stopIfTrue="1">
      <formula>Q64="Kier?"</formula>
    </cfRule>
  </conditionalFormatting>
  <conditionalFormatting sqref="R64">
    <cfRule type="expression" dxfId="2484" priority="3724" stopIfTrue="1">
      <formula>Q64="Podst?"</formula>
    </cfRule>
  </conditionalFormatting>
  <conditionalFormatting sqref="T64">
    <cfRule type="expression" dxfId="2483" priority="3723" stopIfTrue="1">
      <formula>Q64="Inne?"</formula>
    </cfRule>
  </conditionalFormatting>
  <conditionalFormatting sqref="S64">
    <cfRule type="expression" dxfId="2482" priority="3722" stopIfTrue="1">
      <formula>Q64="Kier?"</formula>
    </cfRule>
  </conditionalFormatting>
  <conditionalFormatting sqref="R64">
    <cfRule type="expression" dxfId="2481" priority="3721" stopIfTrue="1">
      <formula>Q64="Podst?"</formula>
    </cfRule>
  </conditionalFormatting>
  <conditionalFormatting sqref="P64">
    <cfRule type="expression" dxfId="2480" priority="3720" stopIfTrue="1">
      <formula>AND(P64="*",L64="obi")</formula>
    </cfRule>
  </conditionalFormatting>
  <conditionalFormatting sqref="T64">
    <cfRule type="expression" dxfId="2479" priority="3719" stopIfTrue="1">
      <formula>Q64="Inne?"</formula>
    </cfRule>
  </conditionalFormatting>
  <conditionalFormatting sqref="S64">
    <cfRule type="expression" dxfId="2478" priority="3718" stopIfTrue="1">
      <formula>Q64="Kier?"</formula>
    </cfRule>
  </conditionalFormatting>
  <conditionalFormatting sqref="R64">
    <cfRule type="expression" dxfId="2477" priority="3717" stopIfTrue="1">
      <formula>Q64="Podst?"</formula>
    </cfRule>
  </conditionalFormatting>
  <conditionalFormatting sqref="T64">
    <cfRule type="expression" dxfId="2476" priority="3716" stopIfTrue="1">
      <formula>Q64="Inne?"</formula>
    </cfRule>
  </conditionalFormatting>
  <conditionalFormatting sqref="S64">
    <cfRule type="expression" dxfId="2475" priority="3715" stopIfTrue="1">
      <formula>Q64="Kier?"</formula>
    </cfRule>
  </conditionalFormatting>
  <conditionalFormatting sqref="R64">
    <cfRule type="expression" dxfId="2474" priority="3714" stopIfTrue="1">
      <formula>Q64="Podst?"</formula>
    </cfRule>
  </conditionalFormatting>
  <conditionalFormatting sqref="T66">
    <cfRule type="expression" dxfId="2473" priority="3713" stopIfTrue="1">
      <formula>Q66="Inne?"</formula>
    </cfRule>
  </conditionalFormatting>
  <conditionalFormatting sqref="S66">
    <cfRule type="expression" dxfId="2472" priority="3712" stopIfTrue="1">
      <formula>Q66="Kier?"</formula>
    </cfRule>
  </conditionalFormatting>
  <conditionalFormatting sqref="R66">
    <cfRule type="expression" dxfId="2471" priority="3711" stopIfTrue="1">
      <formula>Q66="Podst?"</formula>
    </cfRule>
  </conditionalFormatting>
  <conditionalFormatting sqref="P66">
    <cfRule type="expression" dxfId="2470" priority="3710" stopIfTrue="1">
      <formula>AND(P66="*",L66="obi")</formula>
    </cfRule>
  </conditionalFormatting>
  <conditionalFormatting sqref="P66">
    <cfRule type="expression" dxfId="2469" priority="3709" stopIfTrue="1">
      <formula>AND(P66="*",L66="obi")</formula>
    </cfRule>
  </conditionalFormatting>
  <conditionalFormatting sqref="T66">
    <cfRule type="expression" dxfId="2468" priority="3708" stopIfTrue="1">
      <formula>Q66="Inne?"</formula>
    </cfRule>
  </conditionalFormatting>
  <conditionalFormatting sqref="S66">
    <cfRule type="expression" dxfId="2467" priority="3707" stopIfTrue="1">
      <formula>Q66="Kier?"</formula>
    </cfRule>
  </conditionalFormatting>
  <conditionalFormatting sqref="R66">
    <cfRule type="expression" dxfId="2466" priority="3706" stopIfTrue="1">
      <formula>Q66="Podst?"</formula>
    </cfRule>
  </conditionalFormatting>
  <conditionalFormatting sqref="S66">
    <cfRule type="expression" dxfId="2465" priority="3705" stopIfTrue="1">
      <formula>Q66="Kier?"</formula>
    </cfRule>
  </conditionalFormatting>
  <conditionalFormatting sqref="R66">
    <cfRule type="expression" dxfId="2464" priority="3704" stopIfTrue="1">
      <formula>Q66="Podst?"</formula>
    </cfRule>
  </conditionalFormatting>
  <conditionalFormatting sqref="S66">
    <cfRule type="expression" dxfId="2463" priority="3703" stopIfTrue="1">
      <formula>Q66="Kier?"</formula>
    </cfRule>
  </conditionalFormatting>
  <conditionalFormatting sqref="R66">
    <cfRule type="expression" dxfId="2462" priority="3702" stopIfTrue="1">
      <formula>Q66="Podst?"</formula>
    </cfRule>
  </conditionalFormatting>
  <conditionalFormatting sqref="T66">
    <cfRule type="expression" dxfId="2461" priority="3701" stopIfTrue="1">
      <formula>Q66="Inne?"</formula>
    </cfRule>
  </conditionalFormatting>
  <conditionalFormatting sqref="T66">
    <cfRule type="expression" dxfId="2460" priority="3700" stopIfTrue="1">
      <formula>Q66="Inne?"</formula>
    </cfRule>
  </conditionalFormatting>
  <conditionalFormatting sqref="T66">
    <cfRule type="expression" dxfId="2459" priority="3699" stopIfTrue="1">
      <formula>Q66="Inne?"</formula>
    </cfRule>
  </conditionalFormatting>
  <conditionalFormatting sqref="S66">
    <cfRule type="expression" dxfId="2458" priority="3698" stopIfTrue="1">
      <formula>Q66="Kier?"</formula>
    </cfRule>
  </conditionalFormatting>
  <conditionalFormatting sqref="R66">
    <cfRule type="expression" dxfId="2457" priority="3697" stopIfTrue="1">
      <formula>Q66="Podst?"</formula>
    </cfRule>
  </conditionalFormatting>
  <conditionalFormatting sqref="T66">
    <cfRule type="expression" dxfId="2456" priority="3696" stopIfTrue="1">
      <formula>Q66="Inne?"</formula>
    </cfRule>
  </conditionalFormatting>
  <conditionalFormatting sqref="S66">
    <cfRule type="expression" dxfId="2455" priority="3695" stopIfTrue="1">
      <formula>Q66="Kier?"</formula>
    </cfRule>
  </conditionalFormatting>
  <conditionalFormatting sqref="R66">
    <cfRule type="expression" dxfId="2454" priority="3694" stopIfTrue="1">
      <formula>Q66="Podst?"</formula>
    </cfRule>
  </conditionalFormatting>
  <conditionalFormatting sqref="T66">
    <cfRule type="expression" dxfId="2453" priority="3693" stopIfTrue="1">
      <formula>Q66="Inne?"</formula>
    </cfRule>
  </conditionalFormatting>
  <conditionalFormatting sqref="S66">
    <cfRule type="expression" dxfId="2452" priority="3692" stopIfTrue="1">
      <formula>Q66="Kier?"</formula>
    </cfRule>
  </conditionalFormatting>
  <conditionalFormatting sqref="R66">
    <cfRule type="expression" dxfId="2451" priority="3691" stopIfTrue="1">
      <formula>Q66="Podst?"</formula>
    </cfRule>
  </conditionalFormatting>
  <conditionalFormatting sqref="T66">
    <cfRule type="expression" dxfId="2450" priority="3690" stopIfTrue="1">
      <formula>Q66="Inne?"</formula>
    </cfRule>
  </conditionalFormatting>
  <conditionalFormatting sqref="S66">
    <cfRule type="expression" dxfId="2449" priority="3689" stopIfTrue="1">
      <formula>Q66="Kier?"</formula>
    </cfRule>
  </conditionalFormatting>
  <conditionalFormatting sqref="R66">
    <cfRule type="expression" dxfId="2448" priority="3688" stopIfTrue="1">
      <formula>Q66="Podst?"</formula>
    </cfRule>
  </conditionalFormatting>
  <conditionalFormatting sqref="T66">
    <cfRule type="expression" dxfId="2447" priority="3687" stopIfTrue="1">
      <formula>Q66="Inne?"</formula>
    </cfRule>
  </conditionalFormatting>
  <conditionalFormatting sqref="S66">
    <cfRule type="expression" dxfId="2446" priority="3686" stopIfTrue="1">
      <formula>Q66="Kier?"</formula>
    </cfRule>
  </conditionalFormatting>
  <conditionalFormatting sqref="R66">
    <cfRule type="expression" dxfId="2445" priority="3685" stopIfTrue="1">
      <formula>Q66="Podst?"</formula>
    </cfRule>
  </conditionalFormatting>
  <conditionalFormatting sqref="T66">
    <cfRule type="expression" dxfId="2444" priority="3684" stopIfTrue="1">
      <formula>Q66="Inne?"</formula>
    </cfRule>
  </conditionalFormatting>
  <conditionalFormatting sqref="S66">
    <cfRule type="expression" dxfId="2443" priority="3683" stopIfTrue="1">
      <formula>Q66="Kier?"</formula>
    </cfRule>
  </conditionalFormatting>
  <conditionalFormatting sqref="R66">
    <cfRule type="expression" dxfId="2442" priority="3682" stopIfTrue="1">
      <formula>Q66="Podst?"</formula>
    </cfRule>
  </conditionalFormatting>
  <conditionalFormatting sqref="T66">
    <cfRule type="expression" dxfId="2441" priority="3681" stopIfTrue="1">
      <formula>Q66="Inne?"</formula>
    </cfRule>
  </conditionalFormatting>
  <conditionalFormatting sqref="S66">
    <cfRule type="expression" dxfId="2440" priority="3680" stopIfTrue="1">
      <formula>Q66="Kier?"</formula>
    </cfRule>
  </conditionalFormatting>
  <conditionalFormatting sqref="R66">
    <cfRule type="expression" dxfId="2439" priority="3679" stopIfTrue="1">
      <formula>Q66="Podst?"</formula>
    </cfRule>
  </conditionalFormatting>
  <conditionalFormatting sqref="T66">
    <cfRule type="expression" dxfId="2438" priority="3678" stopIfTrue="1">
      <formula>Q66="Inne?"</formula>
    </cfRule>
  </conditionalFormatting>
  <conditionalFormatting sqref="S66">
    <cfRule type="expression" dxfId="2437" priority="3677" stopIfTrue="1">
      <formula>Q66="Kier?"</formula>
    </cfRule>
  </conditionalFormatting>
  <conditionalFormatting sqref="R66">
    <cfRule type="expression" dxfId="2436" priority="3676" stopIfTrue="1">
      <formula>Q66="Podst?"</formula>
    </cfRule>
  </conditionalFormatting>
  <conditionalFormatting sqref="P66">
    <cfRule type="expression" dxfId="2435" priority="3675" stopIfTrue="1">
      <formula>AND(P66="*",L66="obi")</formula>
    </cfRule>
  </conditionalFormatting>
  <conditionalFormatting sqref="T66">
    <cfRule type="expression" dxfId="2434" priority="3674" stopIfTrue="1">
      <formula>Q66="Inne?"</formula>
    </cfRule>
  </conditionalFormatting>
  <conditionalFormatting sqref="S66">
    <cfRule type="expression" dxfId="2433" priority="3673" stopIfTrue="1">
      <formula>Q66="Kier?"</formula>
    </cfRule>
  </conditionalFormatting>
  <conditionalFormatting sqref="R66">
    <cfRule type="expression" dxfId="2432" priority="3672" stopIfTrue="1">
      <formula>Q66="Podst?"</formula>
    </cfRule>
  </conditionalFormatting>
  <conditionalFormatting sqref="T66">
    <cfRule type="expression" dxfId="2431" priority="3671" stopIfTrue="1">
      <formula>Q66="Inne?"</formula>
    </cfRule>
  </conditionalFormatting>
  <conditionalFormatting sqref="S66">
    <cfRule type="expression" dxfId="2430" priority="3670" stopIfTrue="1">
      <formula>Q66="Kier?"</formula>
    </cfRule>
  </conditionalFormatting>
  <conditionalFormatting sqref="R66">
    <cfRule type="expression" dxfId="2429" priority="3669" stopIfTrue="1">
      <formula>Q66="Podst?"</formula>
    </cfRule>
  </conditionalFormatting>
  <conditionalFormatting sqref="P74">
    <cfRule type="expression" dxfId="2428" priority="3614" stopIfTrue="1">
      <formula>AND(P74="*",L74="obi")</formula>
    </cfRule>
  </conditionalFormatting>
  <conditionalFormatting sqref="P74">
    <cfRule type="expression" dxfId="2427" priority="3613" stopIfTrue="1">
      <formula>AND(P74="*",L74="obi")</formula>
    </cfRule>
  </conditionalFormatting>
  <conditionalFormatting sqref="T74">
    <cfRule type="expression" dxfId="2426" priority="3612" stopIfTrue="1">
      <formula>Q74="Inne?"</formula>
    </cfRule>
  </conditionalFormatting>
  <conditionalFormatting sqref="S74">
    <cfRule type="expression" dxfId="2425" priority="3611" stopIfTrue="1">
      <formula>Q74="Kier?"</formula>
    </cfRule>
  </conditionalFormatting>
  <conditionalFormatting sqref="R74">
    <cfRule type="expression" dxfId="2424" priority="3610" stopIfTrue="1">
      <formula>Q74="Podst?"</formula>
    </cfRule>
  </conditionalFormatting>
  <conditionalFormatting sqref="S74">
    <cfRule type="expression" dxfId="2423" priority="3609" stopIfTrue="1">
      <formula>Q74="Kier?"</formula>
    </cfRule>
  </conditionalFormatting>
  <conditionalFormatting sqref="R74">
    <cfRule type="expression" dxfId="2422" priority="3608" stopIfTrue="1">
      <formula>Q74="Podst?"</formula>
    </cfRule>
  </conditionalFormatting>
  <conditionalFormatting sqref="S74">
    <cfRule type="expression" dxfId="2421" priority="3607" stopIfTrue="1">
      <formula>Q74="Kier?"</formula>
    </cfRule>
  </conditionalFormatting>
  <conditionalFormatting sqref="R74">
    <cfRule type="expression" dxfId="2420" priority="3606" stopIfTrue="1">
      <formula>Q74="Podst?"</formula>
    </cfRule>
  </conditionalFormatting>
  <conditionalFormatting sqref="T74">
    <cfRule type="expression" dxfId="2419" priority="3605" stopIfTrue="1">
      <formula>Q74="Inne?"</formula>
    </cfRule>
  </conditionalFormatting>
  <conditionalFormatting sqref="T74">
    <cfRule type="expression" dxfId="2418" priority="3604" stopIfTrue="1">
      <formula>Q74="Inne?"</formula>
    </cfRule>
  </conditionalFormatting>
  <conditionalFormatting sqref="T74">
    <cfRule type="expression" dxfId="2417" priority="3603" stopIfTrue="1">
      <formula>Q74="Inne?"</formula>
    </cfRule>
  </conditionalFormatting>
  <conditionalFormatting sqref="S74">
    <cfRule type="expression" dxfId="2416" priority="3602" stopIfTrue="1">
      <formula>Q74="Kier?"</formula>
    </cfRule>
  </conditionalFormatting>
  <conditionalFormatting sqref="R74">
    <cfRule type="expression" dxfId="2415" priority="3601" stopIfTrue="1">
      <formula>Q74="Podst?"</formula>
    </cfRule>
  </conditionalFormatting>
  <conditionalFormatting sqref="T74">
    <cfRule type="expression" dxfId="2414" priority="3600" stopIfTrue="1">
      <formula>Q74="Inne?"</formula>
    </cfRule>
  </conditionalFormatting>
  <conditionalFormatting sqref="S74">
    <cfRule type="expression" dxfId="2413" priority="3599" stopIfTrue="1">
      <formula>Q74="Kier?"</formula>
    </cfRule>
  </conditionalFormatting>
  <conditionalFormatting sqref="R74">
    <cfRule type="expression" dxfId="2412" priority="3598" stopIfTrue="1">
      <formula>Q74="Podst?"</formula>
    </cfRule>
  </conditionalFormatting>
  <conditionalFormatting sqref="T74">
    <cfRule type="expression" dxfId="2411" priority="3597" stopIfTrue="1">
      <formula>Q74="Inne?"</formula>
    </cfRule>
  </conditionalFormatting>
  <conditionalFormatting sqref="S74">
    <cfRule type="expression" dxfId="2410" priority="3596" stopIfTrue="1">
      <formula>Q74="Kier?"</formula>
    </cfRule>
  </conditionalFormatting>
  <conditionalFormatting sqref="R74">
    <cfRule type="expression" dxfId="2409" priority="3595" stopIfTrue="1">
      <formula>Q74="Podst?"</formula>
    </cfRule>
  </conditionalFormatting>
  <conditionalFormatting sqref="T74">
    <cfRule type="expression" dxfId="2408" priority="3594" stopIfTrue="1">
      <formula>Q74="Inne?"</formula>
    </cfRule>
  </conditionalFormatting>
  <conditionalFormatting sqref="S74">
    <cfRule type="expression" dxfId="2407" priority="3593" stopIfTrue="1">
      <formula>Q74="Kier?"</formula>
    </cfRule>
  </conditionalFormatting>
  <conditionalFormatting sqref="R74">
    <cfRule type="expression" dxfId="2406" priority="3592" stopIfTrue="1">
      <formula>Q74="Podst?"</formula>
    </cfRule>
  </conditionalFormatting>
  <conditionalFormatting sqref="T74">
    <cfRule type="expression" dxfId="2405" priority="3591" stopIfTrue="1">
      <formula>Q74="Inne?"</formula>
    </cfRule>
  </conditionalFormatting>
  <conditionalFormatting sqref="S74">
    <cfRule type="expression" dxfId="2404" priority="3590" stopIfTrue="1">
      <formula>Q74="Kier?"</formula>
    </cfRule>
  </conditionalFormatting>
  <conditionalFormatting sqref="R74">
    <cfRule type="expression" dxfId="2403" priority="3589" stopIfTrue="1">
      <formula>Q74="Podst?"</formula>
    </cfRule>
  </conditionalFormatting>
  <conditionalFormatting sqref="T74">
    <cfRule type="expression" dxfId="2402" priority="3588" stopIfTrue="1">
      <formula>Q74="Inne?"</formula>
    </cfRule>
  </conditionalFormatting>
  <conditionalFormatting sqref="S74">
    <cfRule type="expression" dxfId="2401" priority="3587" stopIfTrue="1">
      <formula>Q74="Kier?"</formula>
    </cfRule>
  </conditionalFormatting>
  <conditionalFormatting sqref="R74">
    <cfRule type="expression" dxfId="2400" priority="3586" stopIfTrue="1">
      <formula>Q74="Podst?"</formula>
    </cfRule>
  </conditionalFormatting>
  <conditionalFormatting sqref="T74">
    <cfRule type="expression" dxfId="2399" priority="3585" stopIfTrue="1">
      <formula>Q74="Inne?"</formula>
    </cfRule>
  </conditionalFormatting>
  <conditionalFormatting sqref="S74">
    <cfRule type="expression" dxfId="2398" priority="3584" stopIfTrue="1">
      <formula>Q74="Kier?"</formula>
    </cfRule>
  </conditionalFormatting>
  <conditionalFormatting sqref="R74">
    <cfRule type="expression" dxfId="2397" priority="3583" stopIfTrue="1">
      <formula>Q74="Podst?"</formula>
    </cfRule>
  </conditionalFormatting>
  <conditionalFormatting sqref="T74">
    <cfRule type="expression" dxfId="2396" priority="3582" stopIfTrue="1">
      <formula>Q74="Inne?"</formula>
    </cfRule>
  </conditionalFormatting>
  <conditionalFormatting sqref="S74">
    <cfRule type="expression" dxfId="2395" priority="3581" stopIfTrue="1">
      <formula>Q74="Kier?"</formula>
    </cfRule>
  </conditionalFormatting>
  <conditionalFormatting sqref="R74">
    <cfRule type="expression" dxfId="2394" priority="3580" stopIfTrue="1">
      <formula>Q74="Podst?"</formula>
    </cfRule>
  </conditionalFormatting>
  <conditionalFormatting sqref="P74">
    <cfRule type="expression" dxfId="2393" priority="3579" stopIfTrue="1">
      <formula>AND(P74="*",L74="obi")</formula>
    </cfRule>
  </conditionalFormatting>
  <conditionalFormatting sqref="T74">
    <cfRule type="expression" dxfId="2392" priority="3578" stopIfTrue="1">
      <formula>Q74="Inne?"</formula>
    </cfRule>
  </conditionalFormatting>
  <conditionalFormatting sqref="S74">
    <cfRule type="expression" dxfId="2391" priority="3577" stopIfTrue="1">
      <formula>Q74="Kier?"</formula>
    </cfRule>
  </conditionalFormatting>
  <conditionalFormatting sqref="R74">
    <cfRule type="expression" dxfId="2390" priority="3576" stopIfTrue="1">
      <formula>Q74="Podst?"</formula>
    </cfRule>
  </conditionalFormatting>
  <conditionalFormatting sqref="T74">
    <cfRule type="expression" dxfId="2389" priority="3575" stopIfTrue="1">
      <formula>Q74="Inne?"</formula>
    </cfRule>
  </conditionalFormatting>
  <conditionalFormatting sqref="S74">
    <cfRule type="expression" dxfId="2388" priority="3574" stopIfTrue="1">
      <formula>Q74="Kier?"</formula>
    </cfRule>
  </conditionalFormatting>
  <conditionalFormatting sqref="R74">
    <cfRule type="expression" dxfId="2387" priority="3573" stopIfTrue="1">
      <formula>Q74="Podst?"</formula>
    </cfRule>
  </conditionalFormatting>
  <conditionalFormatting sqref="T76">
    <cfRule type="expression" dxfId="2386" priority="3572" stopIfTrue="1">
      <formula>Q76="Inne?"</formula>
    </cfRule>
  </conditionalFormatting>
  <conditionalFormatting sqref="S76">
    <cfRule type="expression" dxfId="2385" priority="3571" stopIfTrue="1">
      <formula>Q76="Kier?"</formula>
    </cfRule>
  </conditionalFormatting>
  <conditionalFormatting sqref="R76">
    <cfRule type="expression" dxfId="2384" priority="3570" stopIfTrue="1">
      <formula>Q76="Podst?"</formula>
    </cfRule>
  </conditionalFormatting>
  <conditionalFormatting sqref="T76">
    <cfRule type="expression" dxfId="2383" priority="3569" stopIfTrue="1">
      <formula>Q76="Inne?"</formula>
    </cfRule>
  </conditionalFormatting>
  <conditionalFormatting sqref="S76">
    <cfRule type="expression" dxfId="2382" priority="3568" stopIfTrue="1">
      <formula>Q76="Kier?"</formula>
    </cfRule>
  </conditionalFormatting>
  <conditionalFormatting sqref="R76">
    <cfRule type="expression" dxfId="2381" priority="3567" stopIfTrue="1">
      <formula>Q76="Podst?"</formula>
    </cfRule>
  </conditionalFormatting>
  <conditionalFormatting sqref="T76">
    <cfRule type="expression" dxfId="2380" priority="3566" stopIfTrue="1">
      <formula>Q76="Inne?"</formula>
    </cfRule>
  </conditionalFormatting>
  <conditionalFormatting sqref="S76">
    <cfRule type="expression" dxfId="2379" priority="3565" stopIfTrue="1">
      <formula>Q76="Kier?"</formula>
    </cfRule>
  </conditionalFormatting>
  <conditionalFormatting sqref="R76">
    <cfRule type="expression" dxfId="2378" priority="3564" stopIfTrue="1">
      <formula>Q76="Podst?"</formula>
    </cfRule>
  </conditionalFormatting>
  <conditionalFormatting sqref="P76">
    <cfRule type="expression" dxfId="2377" priority="3563" stopIfTrue="1">
      <formula>AND(P76="*",L76="obi")</formula>
    </cfRule>
  </conditionalFormatting>
  <conditionalFormatting sqref="P76">
    <cfRule type="expression" dxfId="2376" priority="3562" stopIfTrue="1">
      <formula>AND(P76="*",L76="obi")</formula>
    </cfRule>
  </conditionalFormatting>
  <conditionalFormatting sqref="T76">
    <cfRule type="expression" dxfId="2375" priority="3561" stopIfTrue="1">
      <formula>Q76="Inne?"</formula>
    </cfRule>
  </conditionalFormatting>
  <conditionalFormatting sqref="S76">
    <cfRule type="expression" dxfId="2374" priority="3560" stopIfTrue="1">
      <formula>Q76="Kier?"</formula>
    </cfRule>
  </conditionalFormatting>
  <conditionalFormatting sqref="R76">
    <cfRule type="expression" dxfId="2373" priority="3559" stopIfTrue="1">
      <formula>Q76="Podst?"</formula>
    </cfRule>
  </conditionalFormatting>
  <conditionalFormatting sqref="S76">
    <cfRule type="expression" dxfId="2372" priority="3558" stopIfTrue="1">
      <formula>Q76="Kier?"</formula>
    </cfRule>
  </conditionalFormatting>
  <conditionalFormatting sqref="R76">
    <cfRule type="expression" dxfId="2371" priority="3557" stopIfTrue="1">
      <formula>Q76="Podst?"</formula>
    </cfRule>
  </conditionalFormatting>
  <conditionalFormatting sqref="S76">
    <cfRule type="expression" dxfId="2370" priority="3556" stopIfTrue="1">
      <formula>Q76="Kier?"</formula>
    </cfRule>
  </conditionalFormatting>
  <conditionalFormatting sqref="R76">
    <cfRule type="expression" dxfId="2369" priority="3555" stopIfTrue="1">
      <formula>Q76="Podst?"</formula>
    </cfRule>
  </conditionalFormatting>
  <conditionalFormatting sqref="T76">
    <cfRule type="expression" dxfId="2368" priority="3554" stopIfTrue="1">
      <formula>Q76="Inne?"</formula>
    </cfRule>
  </conditionalFormatting>
  <conditionalFormatting sqref="T76">
    <cfRule type="expression" dxfId="2367" priority="3553" stopIfTrue="1">
      <formula>Q76="Inne?"</formula>
    </cfRule>
  </conditionalFormatting>
  <conditionalFormatting sqref="T76">
    <cfRule type="expression" dxfId="2366" priority="3552" stopIfTrue="1">
      <formula>Q76="Inne?"</formula>
    </cfRule>
  </conditionalFormatting>
  <conditionalFormatting sqref="S76">
    <cfRule type="expression" dxfId="2365" priority="3551" stopIfTrue="1">
      <formula>Q76="Kier?"</formula>
    </cfRule>
  </conditionalFormatting>
  <conditionalFormatting sqref="R76">
    <cfRule type="expression" dxfId="2364" priority="3550" stopIfTrue="1">
      <formula>Q76="Podst?"</formula>
    </cfRule>
  </conditionalFormatting>
  <conditionalFormatting sqref="T76">
    <cfRule type="expression" dxfId="2363" priority="3549" stopIfTrue="1">
      <formula>Q76="Inne?"</formula>
    </cfRule>
  </conditionalFormatting>
  <conditionalFormatting sqref="S76">
    <cfRule type="expression" dxfId="2362" priority="3548" stopIfTrue="1">
      <formula>Q76="Kier?"</formula>
    </cfRule>
  </conditionalFormatting>
  <conditionalFormatting sqref="R76">
    <cfRule type="expression" dxfId="2361" priority="3547" stopIfTrue="1">
      <formula>Q76="Podst?"</formula>
    </cfRule>
  </conditionalFormatting>
  <conditionalFormatting sqref="T76">
    <cfRule type="expression" dxfId="2360" priority="3546" stopIfTrue="1">
      <formula>Q76="Inne?"</formula>
    </cfRule>
  </conditionalFormatting>
  <conditionalFormatting sqref="S76">
    <cfRule type="expression" dxfId="2359" priority="3545" stopIfTrue="1">
      <formula>Q76="Kier?"</formula>
    </cfRule>
  </conditionalFormatting>
  <conditionalFormatting sqref="R76">
    <cfRule type="expression" dxfId="2358" priority="3544" stopIfTrue="1">
      <formula>Q76="Podst?"</formula>
    </cfRule>
  </conditionalFormatting>
  <conditionalFormatting sqref="T76">
    <cfRule type="expression" dxfId="2357" priority="3543" stopIfTrue="1">
      <formula>Q76="Inne?"</formula>
    </cfRule>
  </conditionalFormatting>
  <conditionalFormatting sqref="S76">
    <cfRule type="expression" dxfId="2356" priority="3542" stopIfTrue="1">
      <formula>Q76="Kier?"</formula>
    </cfRule>
  </conditionalFormatting>
  <conditionalFormatting sqref="R76">
    <cfRule type="expression" dxfId="2355" priority="3541" stopIfTrue="1">
      <formula>Q76="Podst?"</formula>
    </cfRule>
  </conditionalFormatting>
  <conditionalFormatting sqref="T76">
    <cfRule type="expression" dxfId="2354" priority="3540" stopIfTrue="1">
      <formula>Q76="Inne?"</formula>
    </cfRule>
  </conditionalFormatting>
  <conditionalFormatting sqref="S76">
    <cfRule type="expression" dxfId="2353" priority="3539" stopIfTrue="1">
      <formula>Q76="Kier?"</formula>
    </cfRule>
  </conditionalFormatting>
  <conditionalFormatting sqref="R76">
    <cfRule type="expression" dxfId="2352" priority="3538" stopIfTrue="1">
      <formula>Q76="Podst?"</formula>
    </cfRule>
  </conditionalFormatting>
  <conditionalFormatting sqref="T76">
    <cfRule type="expression" dxfId="2351" priority="3537" stopIfTrue="1">
      <formula>Q76="Inne?"</formula>
    </cfRule>
  </conditionalFormatting>
  <conditionalFormatting sqref="S76">
    <cfRule type="expression" dxfId="2350" priority="3536" stopIfTrue="1">
      <formula>Q76="Kier?"</formula>
    </cfRule>
  </conditionalFormatting>
  <conditionalFormatting sqref="R76">
    <cfRule type="expression" dxfId="2349" priority="3535" stopIfTrue="1">
      <formula>Q76="Podst?"</formula>
    </cfRule>
  </conditionalFormatting>
  <conditionalFormatting sqref="T76">
    <cfRule type="expression" dxfId="2348" priority="3534" stopIfTrue="1">
      <formula>Q76="Inne?"</formula>
    </cfRule>
  </conditionalFormatting>
  <conditionalFormatting sqref="S76">
    <cfRule type="expression" dxfId="2347" priority="3533" stopIfTrue="1">
      <formula>Q76="Kier?"</formula>
    </cfRule>
  </conditionalFormatting>
  <conditionalFormatting sqref="R76">
    <cfRule type="expression" dxfId="2346" priority="3532" stopIfTrue="1">
      <formula>Q76="Podst?"</formula>
    </cfRule>
  </conditionalFormatting>
  <conditionalFormatting sqref="T76">
    <cfRule type="expression" dxfId="2345" priority="3531" stopIfTrue="1">
      <formula>Q76="Inne?"</formula>
    </cfRule>
  </conditionalFormatting>
  <conditionalFormatting sqref="S76">
    <cfRule type="expression" dxfId="2344" priority="3530" stopIfTrue="1">
      <formula>Q76="Kier?"</formula>
    </cfRule>
  </conditionalFormatting>
  <conditionalFormatting sqref="R76">
    <cfRule type="expression" dxfId="2343" priority="3529" stopIfTrue="1">
      <formula>Q76="Podst?"</formula>
    </cfRule>
  </conditionalFormatting>
  <conditionalFormatting sqref="P76">
    <cfRule type="expression" dxfId="2342" priority="3528" stopIfTrue="1">
      <formula>AND(P76="*",L76="obi")</formula>
    </cfRule>
  </conditionalFormatting>
  <conditionalFormatting sqref="T76">
    <cfRule type="expression" dxfId="2341" priority="3527" stopIfTrue="1">
      <formula>Q76="Inne?"</formula>
    </cfRule>
  </conditionalFormatting>
  <conditionalFormatting sqref="S76">
    <cfRule type="expression" dxfId="2340" priority="3526" stopIfTrue="1">
      <formula>Q76="Kier?"</formula>
    </cfRule>
  </conditionalFormatting>
  <conditionalFormatting sqref="R76">
    <cfRule type="expression" dxfId="2339" priority="3525" stopIfTrue="1">
      <formula>Q76="Podst?"</formula>
    </cfRule>
  </conditionalFormatting>
  <conditionalFormatting sqref="T76">
    <cfRule type="expression" dxfId="2338" priority="3524" stopIfTrue="1">
      <formula>Q76="Inne?"</formula>
    </cfRule>
  </conditionalFormatting>
  <conditionalFormatting sqref="S76">
    <cfRule type="expression" dxfId="2337" priority="3523" stopIfTrue="1">
      <formula>Q76="Kier?"</formula>
    </cfRule>
  </conditionalFormatting>
  <conditionalFormatting sqref="R76">
    <cfRule type="expression" dxfId="2336" priority="3522" stopIfTrue="1">
      <formula>Q76="Podst?"</formula>
    </cfRule>
  </conditionalFormatting>
  <conditionalFormatting sqref="T78">
    <cfRule type="expression" dxfId="2335" priority="3521" stopIfTrue="1">
      <formula>Q78="Inne?"</formula>
    </cfRule>
  </conditionalFormatting>
  <conditionalFormatting sqref="S78">
    <cfRule type="expression" dxfId="2334" priority="3520" stopIfTrue="1">
      <formula>Q78="Kier?"</formula>
    </cfRule>
  </conditionalFormatting>
  <conditionalFormatting sqref="R78">
    <cfRule type="expression" dxfId="2333" priority="3519" stopIfTrue="1">
      <formula>Q78="Podst?"</formula>
    </cfRule>
  </conditionalFormatting>
  <conditionalFormatting sqref="T78">
    <cfRule type="expression" dxfId="2332" priority="3518" stopIfTrue="1">
      <formula>Q78="Inne?"</formula>
    </cfRule>
  </conditionalFormatting>
  <conditionalFormatting sqref="S78">
    <cfRule type="expression" dxfId="2331" priority="3517" stopIfTrue="1">
      <formula>Q78="Kier?"</formula>
    </cfRule>
  </conditionalFormatting>
  <conditionalFormatting sqref="R78">
    <cfRule type="expression" dxfId="2330" priority="3516" stopIfTrue="1">
      <formula>Q78="Podst?"</formula>
    </cfRule>
  </conditionalFormatting>
  <conditionalFormatting sqref="T78">
    <cfRule type="expression" dxfId="2329" priority="3515" stopIfTrue="1">
      <formula>Q78="Inne?"</formula>
    </cfRule>
  </conditionalFormatting>
  <conditionalFormatting sqref="S78">
    <cfRule type="expression" dxfId="2328" priority="3514" stopIfTrue="1">
      <formula>Q78="Kier?"</formula>
    </cfRule>
  </conditionalFormatting>
  <conditionalFormatting sqref="R78">
    <cfRule type="expression" dxfId="2327" priority="3513" stopIfTrue="1">
      <formula>Q78="Podst?"</formula>
    </cfRule>
  </conditionalFormatting>
  <conditionalFormatting sqref="P78">
    <cfRule type="expression" dxfId="2326" priority="3512" stopIfTrue="1">
      <formula>AND(P78="*",L78="obi")</formula>
    </cfRule>
  </conditionalFormatting>
  <conditionalFormatting sqref="P78">
    <cfRule type="expression" dxfId="2325" priority="3511" stopIfTrue="1">
      <formula>AND(P78="*",L78="obi")</formula>
    </cfRule>
  </conditionalFormatting>
  <conditionalFormatting sqref="T78">
    <cfRule type="expression" dxfId="2324" priority="3510" stopIfTrue="1">
      <formula>Q78="Inne?"</formula>
    </cfRule>
  </conditionalFormatting>
  <conditionalFormatting sqref="S78">
    <cfRule type="expression" dxfId="2323" priority="3509" stopIfTrue="1">
      <formula>Q78="Kier?"</formula>
    </cfRule>
  </conditionalFormatting>
  <conditionalFormatting sqref="R78">
    <cfRule type="expression" dxfId="2322" priority="3508" stopIfTrue="1">
      <formula>Q78="Podst?"</formula>
    </cfRule>
  </conditionalFormatting>
  <conditionalFormatting sqref="S78">
    <cfRule type="expression" dxfId="2321" priority="3507" stopIfTrue="1">
      <formula>Q78="Kier?"</formula>
    </cfRule>
  </conditionalFormatting>
  <conditionalFormatting sqref="R78">
    <cfRule type="expression" dxfId="2320" priority="3506" stopIfTrue="1">
      <formula>Q78="Podst?"</formula>
    </cfRule>
  </conditionalFormatting>
  <conditionalFormatting sqref="S78">
    <cfRule type="expression" dxfId="2319" priority="3505" stopIfTrue="1">
      <formula>Q78="Kier?"</formula>
    </cfRule>
  </conditionalFormatting>
  <conditionalFormatting sqref="R78">
    <cfRule type="expression" dxfId="2318" priority="3504" stopIfTrue="1">
      <formula>Q78="Podst?"</formula>
    </cfRule>
  </conditionalFormatting>
  <conditionalFormatting sqref="T78">
    <cfRule type="expression" dxfId="2317" priority="3503" stopIfTrue="1">
      <formula>Q78="Inne?"</formula>
    </cfRule>
  </conditionalFormatting>
  <conditionalFormatting sqref="T78">
    <cfRule type="expression" dxfId="2316" priority="3502" stopIfTrue="1">
      <formula>Q78="Inne?"</formula>
    </cfRule>
  </conditionalFormatting>
  <conditionalFormatting sqref="T78">
    <cfRule type="expression" dxfId="2315" priority="3501" stopIfTrue="1">
      <formula>Q78="Inne?"</formula>
    </cfRule>
  </conditionalFormatting>
  <conditionalFormatting sqref="S78">
    <cfRule type="expression" dxfId="2314" priority="3500" stopIfTrue="1">
      <formula>Q78="Kier?"</formula>
    </cfRule>
  </conditionalFormatting>
  <conditionalFormatting sqref="R78">
    <cfRule type="expression" dxfId="2313" priority="3499" stopIfTrue="1">
      <formula>Q78="Podst?"</formula>
    </cfRule>
  </conditionalFormatting>
  <conditionalFormatting sqref="T78">
    <cfRule type="expression" dxfId="2312" priority="3498" stopIfTrue="1">
      <formula>Q78="Inne?"</formula>
    </cfRule>
  </conditionalFormatting>
  <conditionalFormatting sqref="S78">
    <cfRule type="expression" dxfId="2311" priority="3497" stopIfTrue="1">
      <formula>Q78="Kier?"</formula>
    </cfRule>
  </conditionalFormatting>
  <conditionalFormatting sqref="R78">
    <cfRule type="expression" dxfId="2310" priority="3496" stopIfTrue="1">
      <formula>Q78="Podst?"</formula>
    </cfRule>
  </conditionalFormatting>
  <conditionalFormatting sqref="T78">
    <cfRule type="expression" dxfId="2309" priority="3495" stopIfTrue="1">
      <formula>Q78="Inne?"</formula>
    </cfRule>
  </conditionalFormatting>
  <conditionalFormatting sqref="S78">
    <cfRule type="expression" dxfId="2308" priority="3494" stopIfTrue="1">
      <formula>Q78="Kier?"</formula>
    </cfRule>
  </conditionalFormatting>
  <conditionalFormatting sqref="R78">
    <cfRule type="expression" dxfId="2307" priority="3493" stopIfTrue="1">
      <formula>Q78="Podst?"</formula>
    </cfRule>
  </conditionalFormatting>
  <conditionalFormatting sqref="T78">
    <cfRule type="expression" dxfId="2306" priority="3492" stopIfTrue="1">
      <formula>Q78="Inne?"</formula>
    </cfRule>
  </conditionalFormatting>
  <conditionalFormatting sqref="S78">
    <cfRule type="expression" dxfId="2305" priority="3491" stopIfTrue="1">
      <formula>Q78="Kier?"</formula>
    </cfRule>
  </conditionalFormatting>
  <conditionalFormatting sqref="R78">
    <cfRule type="expression" dxfId="2304" priority="3490" stopIfTrue="1">
      <formula>Q78="Podst?"</formula>
    </cfRule>
  </conditionalFormatting>
  <conditionalFormatting sqref="T78">
    <cfRule type="expression" dxfId="2303" priority="3489" stopIfTrue="1">
      <formula>Q78="Inne?"</formula>
    </cfRule>
  </conditionalFormatting>
  <conditionalFormatting sqref="S78">
    <cfRule type="expression" dxfId="2302" priority="3488" stopIfTrue="1">
      <formula>Q78="Kier?"</formula>
    </cfRule>
  </conditionalFormatting>
  <conditionalFormatting sqref="R78">
    <cfRule type="expression" dxfId="2301" priority="3487" stopIfTrue="1">
      <formula>Q78="Podst?"</formula>
    </cfRule>
  </conditionalFormatting>
  <conditionalFormatting sqref="T78">
    <cfRule type="expression" dxfId="2300" priority="3486" stopIfTrue="1">
      <formula>Q78="Inne?"</formula>
    </cfRule>
  </conditionalFormatting>
  <conditionalFormatting sqref="S78">
    <cfRule type="expression" dxfId="2299" priority="3485" stopIfTrue="1">
      <formula>Q78="Kier?"</formula>
    </cfRule>
  </conditionalFormatting>
  <conditionalFormatting sqref="R78">
    <cfRule type="expression" dxfId="2298" priority="3484" stopIfTrue="1">
      <formula>Q78="Podst?"</formula>
    </cfRule>
  </conditionalFormatting>
  <conditionalFormatting sqref="T78">
    <cfRule type="expression" dxfId="2297" priority="3483" stopIfTrue="1">
      <formula>Q78="Inne?"</formula>
    </cfRule>
  </conditionalFormatting>
  <conditionalFormatting sqref="S78">
    <cfRule type="expression" dxfId="2296" priority="3482" stopIfTrue="1">
      <formula>Q78="Kier?"</formula>
    </cfRule>
  </conditionalFormatting>
  <conditionalFormatting sqref="R78">
    <cfRule type="expression" dxfId="2295" priority="3481" stopIfTrue="1">
      <formula>Q78="Podst?"</formula>
    </cfRule>
  </conditionalFormatting>
  <conditionalFormatting sqref="T78">
    <cfRule type="expression" dxfId="2294" priority="3480" stopIfTrue="1">
      <formula>Q78="Inne?"</formula>
    </cfRule>
  </conditionalFormatting>
  <conditionalFormatting sqref="S78">
    <cfRule type="expression" dxfId="2293" priority="3479" stopIfTrue="1">
      <formula>Q78="Kier?"</formula>
    </cfRule>
  </conditionalFormatting>
  <conditionalFormatting sqref="R78">
    <cfRule type="expression" dxfId="2292" priority="3478" stopIfTrue="1">
      <formula>Q78="Podst?"</formula>
    </cfRule>
  </conditionalFormatting>
  <conditionalFormatting sqref="P78">
    <cfRule type="expression" dxfId="2291" priority="3477" stopIfTrue="1">
      <formula>AND(P78="*",L78="obi")</formula>
    </cfRule>
  </conditionalFormatting>
  <conditionalFormatting sqref="T78">
    <cfRule type="expression" dxfId="2290" priority="3476" stopIfTrue="1">
      <formula>Q78="Inne?"</formula>
    </cfRule>
  </conditionalFormatting>
  <conditionalFormatting sqref="S78">
    <cfRule type="expression" dxfId="2289" priority="3475" stopIfTrue="1">
      <formula>Q78="Kier?"</formula>
    </cfRule>
  </conditionalFormatting>
  <conditionalFormatting sqref="R78">
    <cfRule type="expression" dxfId="2288" priority="3474" stopIfTrue="1">
      <formula>Q78="Podst?"</formula>
    </cfRule>
  </conditionalFormatting>
  <conditionalFormatting sqref="T78">
    <cfRule type="expression" dxfId="2287" priority="3473" stopIfTrue="1">
      <formula>Q78="Inne?"</formula>
    </cfRule>
  </conditionalFormatting>
  <conditionalFormatting sqref="S78">
    <cfRule type="expression" dxfId="2286" priority="3472" stopIfTrue="1">
      <formula>Q78="Kier?"</formula>
    </cfRule>
  </conditionalFormatting>
  <conditionalFormatting sqref="R78">
    <cfRule type="expression" dxfId="2285" priority="3471" stopIfTrue="1">
      <formula>Q78="Podst?"</formula>
    </cfRule>
  </conditionalFormatting>
  <conditionalFormatting sqref="T80">
    <cfRule type="expression" dxfId="2284" priority="3470" stopIfTrue="1">
      <formula>Q80="Inne?"</formula>
    </cfRule>
  </conditionalFormatting>
  <conditionalFormatting sqref="S80">
    <cfRule type="expression" dxfId="2283" priority="3469" stopIfTrue="1">
      <formula>Q80="Kier?"</formula>
    </cfRule>
  </conditionalFormatting>
  <conditionalFormatting sqref="R80">
    <cfRule type="expression" dxfId="2282" priority="3468" stopIfTrue="1">
      <formula>Q80="Podst?"</formula>
    </cfRule>
  </conditionalFormatting>
  <conditionalFormatting sqref="T80">
    <cfRule type="expression" dxfId="2281" priority="3467" stopIfTrue="1">
      <formula>Q80="Inne?"</formula>
    </cfRule>
  </conditionalFormatting>
  <conditionalFormatting sqref="S80">
    <cfRule type="expression" dxfId="2280" priority="3466" stopIfTrue="1">
      <formula>Q80="Kier?"</formula>
    </cfRule>
  </conditionalFormatting>
  <conditionalFormatting sqref="R80">
    <cfRule type="expression" dxfId="2279" priority="3465" stopIfTrue="1">
      <formula>Q80="Podst?"</formula>
    </cfRule>
  </conditionalFormatting>
  <conditionalFormatting sqref="T80">
    <cfRule type="expression" dxfId="2278" priority="3464" stopIfTrue="1">
      <formula>Q80="Inne?"</formula>
    </cfRule>
  </conditionalFormatting>
  <conditionalFormatting sqref="S80">
    <cfRule type="expression" dxfId="2277" priority="3463" stopIfTrue="1">
      <formula>Q80="Kier?"</formula>
    </cfRule>
  </conditionalFormatting>
  <conditionalFormatting sqref="R80">
    <cfRule type="expression" dxfId="2276" priority="3462" stopIfTrue="1">
      <formula>Q80="Podst?"</formula>
    </cfRule>
  </conditionalFormatting>
  <conditionalFormatting sqref="T80">
    <cfRule type="expression" dxfId="2275" priority="3461" stopIfTrue="1">
      <formula>Q80="Inne?"</formula>
    </cfRule>
  </conditionalFormatting>
  <conditionalFormatting sqref="S80">
    <cfRule type="expression" dxfId="2274" priority="3460" stopIfTrue="1">
      <formula>Q80="Kier?"</formula>
    </cfRule>
  </conditionalFormatting>
  <conditionalFormatting sqref="R80">
    <cfRule type="expression" dxfId="2273" priority="3459" stopIfTrue="1">
      <formula>Q80="Podst?"</formula>
    </cfRule>
  </conditionalFormatting>
  <conditionalFormatting sqref="P80">
    <cfRule type="expression" dxfId="2272" priority="3458" stopIfTrue="1">
      <formula>AND(P80="*",L80="obi")</formula>
    </cfRule>
  </conditionalFormatting>
  <conditionalFormatting sqref="P80">
    <cfRule type="expression" dxfId="2271" priority="3457" stopIfTrue="1">
      <formula>AND(P80="*",L80="obi")</formula>
    </cfRule>
  </conditionalFormatting>
  <conditionalFormatting sqref="T80">
    <cfRule type="expression" dxfId="2270" priority="3456" stopIfTrue="1">
      <formula>Q80="Inne?"</formula>
    </cfRule>
  </conditionalFormatting>
  <conditionalFormatting sqref="S80">
    <cfRule type="expression" dxfId="2269" priority="3455" stopIfTrue="1">
      <formula>Q80="Kier?"</formula>
    </cfRule>
  </conditionalFormatting>
  <conditionalFormatting sqref="R80">
    <cfRule type="expression" dxfId="2268" priority="3454" stopIfTrue="1">
      <formula>Q80="Podst?"</formula>
    </cfRule>
  </conditionalFormatting>
  <conditionalFormatting sqref="S80">
    <cfRule type="expression" dxfId="2267" priority="3453" stopIfTrue="1">
      <formula>Q80="Kier?"</formula>
    </cfRule>
  </conditionalFormatting>
  <conditionalFormatting sqref="R80">
    <cfRule type="expression" dxfId="2266" priority="3452" stopIfTrue="1">
      <formula>Q80="Podst?"</formula>
    </cfRule>
  </conditionalFormatting>
  <conditionalFormatting sqref="S80">
    <cfRule type="expression" dxfId="2265" priority="3451" stopIfTrue="1">
      <formula>Q80="Kier?"</formula>
    </cfRule>
  </conditionalFormatting>
  <conditionalFormatting sqref="R80">
    <cfRule type="expression" dxfId="2264" priority="3450" stopIfTrue="1">
      <formula>Q80="Podst?"</formula>
    </cfRule>
  </conditionalFormatting>
  <conditionalFormatting sqref="T80">
    <cfRule type="expression" dxfId="2263" priority="3449" stopIfTrue="1">
      <formula>Q80="Inne?"</formula>
    </cfRule>
  </conditionalFormatting>
  <conditionalFormatting sqref="T80">
    <cfRule type="expression" dxfId="2262" priority="3448" stopIfTrue="1">
      <formula>Q80="Inne?"</formula>
    </cfRule>
  </conditionalFormatting>
  <conditionalFormatting sqref="T80">
    <cfRule type="expression" dxfId="2261" priority="3447" stopIfTrue="1">
      <formula>Q80="Inne?"</formula>
    </cfRule>
  </conditionalFormatting>
  <conditionalFormatting sqref="S80">
    <cfRule type="expression" dxfId="2260" priority="3446" stopIfTrue="1">
      <formula>Q80="Kier?"</formula>
    </cfRule>
  </conditionalFormatting>
  <conditionalFormatting sqref="R80">
    <cfRule type="expression" dxfId="2259" priority="3445" stopIfTrue="1">
      <formula>Q80="Podst?"</formula>
    </cfRule>
  </conditionalFormatting>
  <conditionalFormatting sqref="T80">
    <cfRule type="expression" dxfId="2258" priority="3444" stopIfTrue="1">
      <formula>Q80="Inne?"</formula>
    </cfRule>
  </conditionalFormatting>
  <conditionalFormatting sqref="S80">
    <cfRule type="expression" dxfId="2257" priority="3443" stopIfTrue="1">
      <formula>Q80="Kier?"</formula>
    </cfRule>
  </conditionalFormatting>
  <conditionalFormatting sqref="R80">
    <cfRule type="expression" dxfId="2256" priority="3442" stopIfTrue="1">
      <formula>Q80="Podst?"</formula>
    </cfRule>
  </conditionalFormatting>
  <conditionalFormatting sqref="T80">
    <cfRule type="expression" dxfId="2255" priority="3441" stopIfTrue="1">
      <formula>Q80="Inne?"</formula>
    </cfRule>
  </conditionalFormatting>
  <conditionalFormatting sqref="S80">
    <cfRule type="expression" dxfId="2254" priority="3440" stopIfTrue="1">
      <formula>Q80="Kier?"</formula>
    </cfRule>
  </conditionalFormatting>
  <conditionalFormatting sqref="R80">
    <cfRule type="expression" dxfId="2253" priority="3439" stopIfTrue="1">
      <formula>Q80="Podst?"</formula>
    </cfRule>
  </conditionalFormatting>
  <conditionalFormatting sqref="T80">
    <cfRule type="expression" dxfId="2252" priority="3438" stopIfTrue="1">
      <formula>Q80="Inne?"</formula>
    </cfRule>
  </conditionalFormatting>
  <conditionalFormatting sqref="S80">
    <cfRule type="expression" dxfId="2251" priority="3437" stopIfTrue="1">
      <formula>Q80="Kier?"</formula>
    </cfRule>
  </conditionalFormatting>
  <conditionalFormatting sqref="R80">
    <cfRule type="expression" dxfId="2250" priority="3436" stopIfTrue="1">
      <formula>Q80="Podst?"</formula>
    </cfRule>
  </conditionalFormatting>
  <conditionalFormatting sqref="T80">
    <cfRule type="expression" dxfId="2249" priority="3435" stopIfTrue="1">
      <formula>Q80="Inne?"</formula>
    </cfRule>
  </conditionalFormatting>
  <conditionalFormatting sqref="S80">
    <cfRule type="expression" dxfId="2248" priority="3434" stopIfTrue="1">
      <formula>Q80="Kier?"</formula>
    </cfRule>
  </conditionalFormatting>
  <conditionalFormatting sqref="R80">
    <cfRule type="expression" dxfId="2247" priority="3433" stopIfTrue="1">
      <formula>Q80="Podst?"</formula>
    </cfRule>
  </conditionalFormatting>
  <conditionalFormatting sqref="T80">
    <cfRule type="expression" dxfId="2246" priority="3432" stopIfTrue="1">
      <formula>Q80="Inne?"</formula>
    </cfRule>
  </conditionalFormatting>
  <conditionalFormatting sqref="S80">
    <cfRule type="expression" dxfId="2245" priority="3431" stopIfTrue="1">
      <formula>Q80="Kier?"</formula>
    </cfRule>
  </conditionalFormatting>
  <conditionalFormatting sqref="R80">
    <cfRule type="expression" dxfId="2244" priority="3430" stopIfTrue="1">
      <formula>Q80="Podst?"</formula>
    </cfRule>
  </conditionalFormatting>
  <conditionalFormatting sqref="T80">
    <cfRule type="expression" dxfId="2243" priority="3429" stopIfTrue="1">
      <formula>Q80="Inne?"</formula>
    </cfRule>
  </conditionalFormatting>
  <conditionalFormatting sqref="S80">
    <cfRule type="expression" dxfId="2242" priority="3428" stopIfTrue="1">
      <formula>Q80="Kier?"</formula>
    </cfRule>
  </conditionalFormatting>
  <conditionalFormatting sqref="R80">
    <cfRule type="expression" dxfId="2241" priority="3427" stopIfTrue="1">
      <formula>Q80="Podst?"</formula>
    </cfRule>
  </conditionalFormatting>
  <conditionalFormatting sqref="T80">
    <cfRule type="expression" dxfId="2240" priority="3426" stopIfTrue="1">
      <formula>Q80="Inne?"</formula>
    </cfRule>
  </conditionalFormatting>
  <conditionalFormatting sqref="S80">
    <cfRule type="expression" dxfId="2239" priority="3425" stopIfTrue="1">
      <formula>Q80="Kier?"</formula>
    </cfRule>
  </conditionalFormatting>
  <conditionalFormatting sqref="R80">
    <cfRule type="expression" dxfId="2238" priority="3424" stopIfTrue="1">
      <formula>Q80="Podst?"</formula>
    </cfRule>
  </conditionalFormatting>
  <conditionalFormatting sqref="P80">
    <cfRule type="expression" dxfId="2237" priority="3423" stopIfTrue="1">
      <formula>AND(P80="*",L80="obi")</formula>
    </cfRule>
  </conditionalFormatting>
  <conditionalFormatting sqref="T80">
    <cfRule type="expression" dxfId="2236" priority="3422" stopIfTrue="1">
      <formula>Q80="Inne?"</formula>
    </cfRule>
  </conditionalFormatting>
  <conditionalFormatting sqref="S80">
    <cfRule type="expression" dxfId="2235" priority="3421" stopIfTrue="1">
      <formula>Q80="Kier?"</formula>
    </cfRule>
  </conditionalFormatting>
  <conditionalFormatting sqref="R80">
    <cfRule type="expression" dxfId="2234" priority="3420" stopIfTrue="1">
      <formula>Q80="Podst?"</formula>
    </cfRule>
  </conditionalFormatting>
  <conditionalFormatting sqref="T80">
    <cfRule type="expression" dxfId="2233" priority="3419" stopIfTrue="1">
      <formula>Q80="Inne?"</formula>
    </cfRule>
  </conditionalFormatting>
  <conditionalFormatting sqref="S80">
    <cfRule type="expression" dxfId="2232" priority="3418" stopIfTrue="1">
      <formula>Q80="Kier?"</formula>
    </cfRule>
  </conditionalFormatting>
  <conditionalFormatting sqref="R80">
    <cfRule type="expression" dxfId="2231" priority="3417" stopIfTrue="1">
      <formula>Q80="Podst?"</formula>
    </cfRule>
  </conditionalFormatting>
  <conditionalFormatting sqref="T63">
    <cfRule type="expression" dxfId="2230" priority="3416" stopIfTrue="1">
      <formula>Q63="Inne?"</formula>
    </cfRule>
  </conditionalFormatting>
  <conditionalFormatting sqref="T63">
    <cfRule type="expression" dxfId="2229" priority="3415" stopIfTrue="1">
      <formula>Q63="Inne?"</formula>
    </cfRule>
  </conditionalFormatting>
  <conditionalFormatting sqref="S63">
    <cfRule type="expression" dxfId="2228" priority="3414" stopIfTrue="1">
      <formula>Q63="Kier?"</formula>
    </cfRule>
  </conditionalFormatting>
  <conditionalFormatting sqref="R63">
    <cfRule type="expression" dxfId="2227" priority="3413" stopIfTrue="1">
      <formula>Q63="Podst?"</formula>
    </cfRule>
  </conditionalFormatting>
  <conditionalFormatting sqref="R63">
    <cfRule type="expression" dxfId="2226" priority="3412" stopIfTrue="1">
      <formula>Q63="Podst?"</formula>
    </cfRule>
  </conditionalFormatting>
  <conditionalFormatting sqref="T63">
    <cfRule type="expression" dxfId="2225" priority="3411" stopIfTrue="1">
      <formula>Q63="Inne?"</formula>
    </cfRule>
  </conditionalFormatting>
  <conditionalFormatting sqref="S63">
    <cfRule type="expression" dxfId="2224" priority="3410" stopIfTrue="1">
      <formula>Q63="Kier?"</formula>
    </cfRule>
  </conditionalFormatting>
  <conditionalFormatting sqref="R63">
    <cfRule type="expression" dxfId="2223" priority="3409" stopIfTrue="1">
      <formula>Q63="Podst?"</formula>
    </cfRule>
  </conditionalFormatting>
  <conditionalFormatting sqref="T63">
    <cfRule type="expression" dxfId="2222" priority="3408" stopIfTrue="1">
      <formula>Q63="Inne?"</formula>
    </cfRule>
  </conditionalFormatting>
  <conditionalFormatting sqref="S63">
    <cfRule type="expression" dxfId="2221" priority="3407" stopIfTrue="1">
      <formula>Q63="Kier?"</formula>
    </cfRule>
  </conditionalFormatting>
  <conditionalFormatting sqref="R63">
    <cfRule type="expression" dxfId="2220" priority="3406" stopIfTrue="1">
      <formula>Q63="Podst?"</formula>
    </cfRule>
  </conditionalFormatting>
  <conditionalFormatting sqref="T63">
    <cfRule type="expression" dxfId="2219" priority="3405" stopIfTrue="1">
      <formula>Q63="Inne?"</formula>
    </cfRule>
  </conditionalFormatting>
  <conditionalFormatting sqref="S63">
    <cfRule type="expression" dxfId="2218" priority="3404" stopIfTrue="1">
      <formula>Q63="Kier?"</formula>
    </cfRule>
  </conditionalFormatting>
  <conditionalFormatting sqref="R63">
    <cfRule type="expression" dxfId="2217" priority="3403" stopIfTrue="1">
      <formula>Q63="Podst?"</formula>
    </cfRule>
  </conditionalFormatting>
  <conditionalFormatting sqref="T63">
    <cfRule type="expression" dxfId="2216" priority="3402" stopIfTrue="1">
      <formula>Q63="Inne?"</formula>
    </cfRule>
  </conditionalFormatting>
  <conditionalFormatting sqref="T63">
    <cfRule type="expression" dxfId="2215" priority="3401" stopIfTrue="1">
      <formula>Q63="Inne?"</formula>
    </cfRule>
  </conditionalFormatting>
  <conditionalFormatting sqref="S63">
    <cfRule type="expression" dxfId="2214" priority="3400" stopIfTrue="1">
      <formula>Q63="Kier?"</formula>
    </cfRule>
  </conditionalFormatting>
  <conditionalFormatting sqref="R63">
    <cfRule type="expression" dxfId="2213" priority="3399" stopIfTrue="1">
      <formula>Q63="Podst?"</formula>
    </cfRule>
  </conditionalFormatting>
  <conditionalFormatting sqref="T63">
    <cfRule type="expression" dxfId="2212" priority="3398" stopIfTrue="1">
      <formula>Q63="Inne?"</formula>
    </cfRule>
  </conditionalFormatting>
  <conditionalFormatting sqref="S63">
    <cfRule type="expression" dxfId="2211" priority="3397" stopIfTrue="1">
      <formula>Q63="Kier?"</formula>
    </cfRule>
  </conditionalFormatting>
  <conditionalFormatting sqref="R63">
    <cfRule type="expression" dxfId="2210" priority="3396" stopIfTrue="1">
      <formula>Q63="Podst?"</formula>
    </cfRule>
  </conditionalFormatting>
  <conditionalFormatting sqref="T63">
    <cfRule type="expression" dxfId="2209" priority="3395" stopIfTrue="1">
      <formula>Q63="Inne?"</formula>
    </cfRule>
  </conditionalFormatting>
  <conditionalFormatting sqref="S63">
    <cfRule type="expression" dxfId="2208" priority="3394" stopIfTrue="1">
      <formula>Q63="Kier?"</formula>
    </cfRule>
  </conditionalFormatting>
  <conditionalFormatting sqref="R63">
    <cfRule type="expression" dxfId="2207" priority="3393" stopIfTrue="1">
      <formula>Q63="Podst?"</formula>
    </cfRule>
  </conditionalFormatting>
  <conditionalFormatting sqref="T63">
    <cfRule type="expression" dxfId="2206" priority="3392" stopIfTrue="1">
      <formula>Q63="Inne?"</formula>
    </cfRule>
  </conditionalFormatting>
  <conditionalFormatting sqref="S63">
    <cfRule type="expression" dxfId="2205" priority="3391" stopIfTrue="1">
      <formula>Q63="Kier?"</formula>
    </cfRule>
  </conditionalFormatting>
  <conditionalFormatting sqref="R63">
    <cfRule type="expression" dxfId="2204" priority="3390" stopIfTrue="1">
      <formula>Q63="Podst?"</formula>
    </cfRule>
  </conditionalFormatting>
  <conditionalFormatting sqref="T63">
    <cfRule type="expression" dxfId="2203" priority="3389" stopIfTrue="1">
      <formula>Q63="Inne?"</formula>
    </cfRule>
  </conditionalFormatting>
  <conditionalFormatting sqref="T63">
    <cfRule type="expression" dxfId="2202" priority="3388" stopIfTrue="1">
      <formula>Q63="Inne?"</formula>
    </cfRule>
  </conditionalFormatting>
  <conditionalFormatting sqref="S63">
    <cfRule type="expression" dxfId="2201" priority="3387" stopIfTrue="1">
      <formula>Q63="Kier?"</formula>
    </cfRule>
  </conditionalFormatting>
  <conditionalFormatting sqref="R63">
    <cfRule type="expression" dxfId="2200" priority="3386" stopIfTrue="1">
      <formula>Q63="Podst?"</formula>
    </cfRule>
  </conditionalFormatting>
  <conditionalFormatting sqref="T63">
    <cfRule type="expression" dxfId="2199" priority="3385" stopIfTrue="1">
      <formula>Q63="Inne?"</formula>
    </cfRule>
  </conditionalFormatting>
  <conditionalFormatting sqref="S63">
    <cfRule type="expression" dxfId="2198" priority="3384" stopIfTrue="1">
      <formula>Q63="Kier?"</formula>
    </cfRule>
  </conditionalFormatting>
  <conditionalFormatting sqref="R63">
    <cfRule type="expression" dxfId="2197" priority="3383" stopIfTrue="1">
      <formula>Q63="Podst?"</formula>
    </cfRule>
  </conditionalFormatting>
  <conditionalFormatting sqref="T63">
    <cfRule type="expression" dxfId="2196" priority="3382" stopIfTrue="1">
      <formula>Q63="Inne?"</formula>
    </cfRule>
  </conditionalFormatting>
  <conditionalFormatting sqref="S63">
    <cfRule type="expression" dxfId="2195" priority="3381" stopIfTrue="1">
      <formula>Q63="Kier?"</formula>
    </cfRule>
  </conditionalFormatting>
  <conditionalFormatting sqref="R63">
    <cfRule type="expression" dxfId="2194" priority="3380" stopIfTrue="1">
      <formula>Q63="Podst?"</formula>
    </cfRule>
  </conditionalFormatting>
  <conditionalFormatting sqref="T63">
    <cfRule type="expression" dxfId="2193" priority="3379" stopIfTrue="1">
      <formula>Q63="Inne?"</formula>
    </cfRule>
  </conditionalFormatting>
  <conditionalFormatting sqref="S63">
    <cfRule type="expression" dxfId="2192" priority="3378" stopIfTrue="1">
      <formula>Q63="Kier?"</formula>
    </cfRule>
  </conditionalFormatting>
  <conditionalFormatting sqref="R63">
    <cfRule type="expression" dxfId="2191" priority="3377" stopIfTrue="1">
      <formula>Q63="Podst?"</formula>
    </cfRule>
  </conditionalFormatting>
  <conditionalFormatting sqref="P63">
    <cfRule type="expression" dxfId="2190" priority="3376" stopIfTrue="1">
      <formula>AND(P63="*",L63="obi")</formula>
    </cfRule>
  </conditionalFormatting>
  <conditionalFormatting sqref="T63">
    <cfRule type="expression" dxfId="2189" priority="3375" stopIfTrue="1">
      <formula>Q63="Inne?"</formula>
    </cfRule>
  </conditionalFormatting>
  <conditionalFormatting sqref="S63">
    <cfRule type="expression" dxfId="2188" priority="3374" stopIfTrue="1">
      <formula>Q63="Kier?"</formula>
    </cfRule>
  </conditionalFormatting>
  <conditionalFormatting sqref="R63">
    <cfRule type="expression" dxfId="2187" priority="3373" stopIfTrue="1">
      <formula>Q63="Podst?"</formula>
    </cfRule>
  </conditionalFormatting>
  <conditionalFormatting sqref="T63">
    <cfRule type="expression" dxfId="2186" priority="3372" stopIfTrue="1">
      <formula>Q63="Inne?"</formula>
    </cfRule>
  </conditionalFormatting>
  <conditionalFormatting sqref="S63">
    <cfRule type="expression" dxfId="2185" priority="3371" stopIfTrue="1">
      <formula>Q63="Kier?"</formula>
    </cfRule>
  </conditionalFormatting>
  <conditionalFormatting sqref="R63">
    <cfRule type="expression" dxfId="2184" priority="3370" stopIfTrue="1">
      <formula>Q63="Podst?"</formula>
    </cfRule>
  </conditionalFormatting>
  <conditionalFormatting sqref="R63">
    <cfRule type="expression" dxfId="2183" priority="3369" stopIfTrue="1">
      <formula>Q63="Podst?"</formula>
    </cfRule>
  </conditionalFormatting>
  <conditionalFormatting sqref="S63">
    <cfRule type="expression" dxfId="2182" priority="3368" stopIfTrue="1">
      <formula>Q63="Kier?"</formula>
    </cfRule>
  </conditionalFormatting>
  <conditionalFormatting sqref="T63">
    <cfRule type="expression" dxfId="2181" priority="3367" stopIfTrue="1">
      <formula>Q63="Inne?"</formula>
    </cfRule>
  </conditionalFormatting>
  <conditionalFormatting sqref="T63">
    <cfRule type="expression" dxfId="2180" priority="3366" stopIfTrue="1">
      <formula>Q63="Inne?"</formula>
    </cfRule>
  </conditionalFormatting>
  <conditionalFormatting sqref="S63">
    <cfRule type="expression" dxfId="2179" priority="3365" stopIfTrue="1">
      <formula>Q63="Kier?"</formula>
    </cfRule>
  </conditionalFormatting>
  <conditionalFormatting sqref="T63">
    <cfRule type="expression" dxfId="2178" priority="3364" stopIfTrue="1">
      <formula>Q63="Inne?"</formula>
    </cfRule>
  </conditionalFormatting>
  <conditionalFormatting sqref="S63">
    <cfRule type="expression" dxfId="2177" priority="3363" stopIfTrue="1">
      <formula>Q63="Kier?"</formula>
    </cfRule>
  </conditionalFormatting>
  <conditionalFormatting sqref="R63">
    <cfRule type="expression" dxfId="2176" priority="3362" stopIfTrue="1">
      <formula>Q63="Podst?"</formula>
    </cfRule>
  </conditionalFormatting>
  <conditionalFormatting sqref="P63">
    <cfRule type="expression" dxfId="2175" priority="3361" stopIfTrue="1">
      <formula>AND(P63="*",L63="obi")</formula>
    </cfRule>
  </conditionalFormatting>
  <conditionalFormatting sqref="S63">
    <cfRule type="expression" dxfId="2174" priority="3360" stopIfTrue="1">
      <formula>Q63="Kier?"</formula>
    </cfRule>
  </conditionalFormatting>
  <conditionalFormatting sqref="T63">
    <cfRule type="expression" dxfId="2173" priority="3359" stopIfTrue="1">
      <formula>Q63="Inne?"</formula>
    </cfRule>
  </conditionalFormatting>
  <conditionalFormatting sqref="R63">
    <cfRule type="expression" dxfId="2172" priority="3358" stopIfTrue="1">
      <formula>Q63="Podst?"</formula>
    </cfRule>
  </conditionalFormatting>
  <conditionalFormatting sqref="T63">
    <cfRule type="expression" dxfId="2171" priority="3357" stopIfTrue="1">
      <formula>Q63="Inne?"</formula>
    </cfRule>
  </conditionalFormatting>
  <conditionalFormatting sqref="S63">
    <cfRule type="expression" dxfId="2170" priority="3356" stopIfTrue="1">
      <formula>Q63="Kier?"</formula>
    </cfRule>
  </conditionalFormatting>
  <conditionalFormatting sqref="R63">
    <cfRule type="expression" dxfId="2169" priority="3355" stopIfTrue="1">
      <formula>Q63="Podst?"</formula>
    </cfRule>
  </conditionalFormatting>
  <conditionalFormatting sqref="T63">
    <cfRule type="expression" dxfId="2168" priority="3354" stopIfTrue="1">
      <formula>Q63="Inne?"</formula>
    </cfRule>
  </conditionalFormatting>
  <conditionalFormatting sqref="S63">
    <cfRule type="expression" dxfId="2167" priority="3353" stopIfTrue="1">
      <formula>Q63="Kier?"</formula>
    </cfRule>
  </conditionalFormatting>
  <conditionalFormatting sqref="R63">
    <cfRule type="expression" dxfId="2166" priority="3352" stopIfTrue="1">
      <formula>Q63="Podst?"</formula>
    </cfRule>
  </conditionalFormatting>
  <conditionalFormatting sqref="T63">
    <cfRule type="expression" dxfId="2165" priority="3351" stopIfTrue="1">
      <formula>Q63="Inne?"</formula>
    </cfRule>
  </conditionalFormatting>
  <conditionalFormatting sqref="S63">
    <cfRule type="expression" dxfId="2164" priority="3350" stopIfTrue="1">
      <formula>Q63="Kier?"</formula>
    </cfRule>
  </conditionalFormatting>
  <conditionalFormatting sqref="R63">
    <cfRule type="expression" dxfId="2163" priority="3349" stopIfTrue="1">
      <formula>Q63="Podst?"</formula>
    </cfRule>
  </conditionalFormatting>
  <conditionalFormatting sqref="P63">
    <cfRule type="expression" dxfId="2162" priority="3348" stopIfTrue="1">
      <formula>AND(P63="*",L63="obi")</formula>
    </cfRule>
  </conditionalFormatting>
  <conditionalFormatting sqref="S63">
    <cfRule type="expression" dxfId="2161" priority="3347" stopIfTrue="1">
      <formula>Q63="Kier?"</formula>
    </cfRule>
  </conditionalFormatting>
  <conditionalFormatting sqref="R63">
    <cfRule type="expression" dxfId="2160" priority="3346" stopIfTrue="1">
      <formula>Q63="Podst?"</formula>
    </cfRule>
  </conditionalFormatting>
  <conditionalFormatting sqref="S63">
    <cfRule type="expression" dxfId="2159" priority="3345" stopIfTrue="1">
      <formula>Q63="Kier?"</formula>
    </cfRule>
  </conditionalFormatting>
  <conditionalFormatting sqref="R63">
    <cfRule type="expression" dxfId="2158" priority="3344" stopIfTrue="1">
      <formula>Q63="Podst?"</formula>
    </cfRule>
  </conditionalFormatting>
  <conditionalFormatting sqref="T63">
    <cfRule type="expression" dxfId="2157" priority="3343" stopIfTrue="1">
      <formula>R63="Kier?"</formula>
    </cfRule>
  </conditionalFormatting>
  <conditionalFormatting sqref="T63">
    <cfRule type="expression" dxfId="2156" priority="3342" stopIfTrue="1">
      <formula>R63="Kier?"</formula>
    </cfRule>
  </conditionalFormatting>
  <conditionalFormatting sqref="T63">
    <cfRule type="expression" dxfId="2155" priority="3341" stopIfTrue="1">
      <formula>R63="Kier?"</formula>
    </cfRule>
  </conditionalFormatting>
  <conditionalFormatting sqref="T63">
    <cfRule type="expression" dxfId="2154" priority="3340" stopIfTrue="1">
      <formula>Q63="Inne?"</formula>
    </cfRule>
  </conditionalFormatting>
  <conditionalFormatting sqref="S63">
    <cfRule type="expression" dxfId="2153" priority="3339" stopIfTrue="1">
      <formula>Q63="Kier?"</formula>
    </cfRule>
  </conditionalFormatting>
  <conditionalFormatting sqref="R63">
    <cfRule type="expression" dxfId="2152" priority="3338" stopIfTrue="1">
      <formula>Q63="Podst?"</formula>
    </cfRule>
  </conditionalFormatting>
  <conditionalFormatting sqref="P63">
    <cfRule type="expression" dxfId="2151" priority="3337" stopIfTrue="1">
      <formula>AND(P63="*",L63="obi")</formula>
    </cfRule>
  </conditionalFormatting>
  <conditionalFormatting sqref="T63">
    <cfRule type="expression" dxfId="2150" priority="3336" stopIfTrue="1">
      <formula>Q63="Inne?"</formula>
    </cfRule>
  </conditionalFormatting>
  <conditionalFormatting sqref="S63">
    <cfRule type="expression" dxfId="2149" priority="3335" stopIfTrue="1">
      <formula>Q63="Kier?"</formula>
    </cfRule>
  </conditionalFormatting>
  <conditionalFormatting sqref="R63">
    <cfRule type="expression" dxfId="2148" priority="3334" stopIfTrue="1">
      <formula>Q63="Podst?"</formula>
    </cfRule>
  </conditionalFormatting>
  <conditionalFormatting sqref="S63">
    <cfRule type="expression" dxfId="2147" priority="3333" stopIfTrue="1">
      <formula>Q63="Kier?"</formula>
    </cfRule>
  </conditionalFormatting>
  <conditionalFormatting sqref="R63">
    <cfRule type="expression" dxfId="2146" priority="3332" stopIfTrue="1">
      <formula>Q63="Podst?"</formula>
    </cfRule>
  </conditionalFormatting>
  <conditionalFormatting sqref="T63">
    <cfRule type="expression" dxfId="2145" priority="3331" stopIfTrue="1">
      <formula>Q63="Inne?"</formula>
    </cfRule>
  </conditionalFormatting>
  <conditionalFormatting sqref="R63">
    <cfRule type="expression" dxfId="2144" priority="3330" stopIfTrue="1">
      <formula>Q63="Podst?"</formula>
    </cfRule>
  </conditionalFormatting>
  <conditionalFormatting sqref="S63">
    <cfRule type="expression" dxfId="2143" priority="3329" stopIfTrue="1">
      <formula>Q63="Kier?"</formula>
    </cfRule>
  </conditionalFormatting>
  <conditionalFormatting sqref="S63">
    <cfRule type="expression" dxfId="2142" priority="3328" stopIfTrue="1">
      <formula>Q63="Kier?"</formula>
    </cfRule>
  </conditionalFormatting>
  <conditionalFormatting sqref="T63">
    <cfRule type="expression" dxfId="2141" priority="3327" stopIfTrue="1">
      <formula>Q63="Inne?"</formula>
    </cfRule>
  </conditionalFormatting>
  <conditionalFormatting sqref="S63">
    <cfRule type="expression" dxfId="2140" priority="3326" stopIfTrue="1">
      <formula>Q63="Kier?"</formula>
    </cfRule>
  </conditionalFormatting>
  <conditionalFormatting sqref="R63">
    <cfRule type="expression" dxfId="2139" priority="3325" stopIfTrue="1">
      <formula>Q63="Podst?"</formula>
    </cfRule>
  </conditionalFormatting>
  <conditionalFormatting sqref="T63">
    <cfRule type="expression" dxfId="2138" priority="3324" stopIfTrue="1">
      <formula>Q63="Inne?"</formula>
    </cfRule>
  </conditionalFormatting>
  <conditionalFormatting sqref="S63">
    <cfRule type="expression" dxfId="2137" priority="3323" stopIfTrue="1">
      <formula>Q63="Kier?"</formula>
    </cfRule>
  </conditionalFormatting>
  <conditionalFormatting sqref="R63">
    <cfRule type="expression" dxfId="2136" priority="3322" stopIfTrue="1">
      <formula>Q63="Podst?"</formula>
    </cfRule>
  </conditionalFormatting>
  <conditionalFormatting sqref="T63">
    <cfRule type="expression" dxfId="2135" priority="3321" stopIfTrue="1">
      <formula>Q63="Inne?"</formula>
    </cfRule>
  </conditionalFormatting>
  <conditionalFormatting sqref="R63">
    <cfRule type="expression" dxfId="2134" priority="3320" stopIfTrue="1">
      <formula>Q63="Podst?"</formula>
    </cfRule>
  </conditionalFormatting>
  <conditionalFormatting sqref="S63">
    <cfRule type="expression" dxfId="2133" priority="3319" stopIfTrue="1">
      <formula>Q63="Kier?"</formula>
    </cfRule>
  </conditionalFormatting>
  <conditionalFormatting sqref="S63">
    <cfRule type="expression" dxfId="2132" priority="3318" stopIfTrue="1">
      <formula>Q63="Kier?"</formula>
    </cfRule>
  </conditionalFormatting>
  <conditionalFormatting sqref="T63">
    <cfRule type="expression" dxfId="2131" priority="3317" stopIfTrue="1">
      <formula>Q63="Inne?"</formula>
    </cfRule>
  </conditionalFormatting>
  <conditionalFormatting sqref="S63">
    <cfRule type="expression" dxfId="2130" priority="3316" stopIfTrue="1">
      <formula>Q63="Kier?"</formula>
    </cfRule>
  </conditionalFormatting>
  <conditionalFormatting sqref="R63">
    <cfRule type="expression" dxfId="2129" priority="3315" stopIfTrue="1">
      <formula>Q63="Podst?"</formula>
    </cfRule>
  </conditionalFormatting>
  <conditionalFormatting sqref="T63">
    <cfRule type="expression" dxfId="2128" priority="3314" stopIfTrue="1">
      <formula>Q63="Inne?"</formula>
    </cfRule>
  </conditionalFormatting>
  <conditionalFormatting sqref="S63">
    <cfRule type="expression" dxfId="2127" priority="3313" stopIfTrue="1">
      <formula>Q63="Kier?"</formula>
    </cfRule>
  </conditionalFormatting>
  <conditionalFormatting sqref="R63">
    <cfRule type="expression" dxfId="2126" priority="3312" stopIfTrue="1">
      <formula>Q63="Podst?"</formula>
    </cfRule>
  </conditionalFormatting>
  <conditionalFormatting sqref="R63">
    <cfRule type="expression" dxfId="2125" priority="3311" stopIfTrue="1">
      <formula>Q44="Podst?"</formula>
    </cfRule>
  </conditionalFormatting>
  <conditionalFormatting sqref="S63">
    <cfRule type="expression" dxfId="2124" priority="3310" stopIfTrue="1">
      <formula>Q44="Kier?"</formula>
    </cfRule>
  </conditionalFormatting>
  <conditionalFormatting sqref="T63">
    <cfRule type="expression" dxfId="2123" priority="3309" stopIfTrue="1">
      <formula>Q44="Inne?"</formula>
    </cfRule>
  </conditionalFormatting>
  <conditionalFormatting sqref="T63">
    <cfRule type="expression" dxfId="2122" priority="3308" stopIfTrue="1">
      <formula>Q63="Inne?"</formula>
    </cfRule>
  </conditionalFormatting>
  <conditionalFormatting sqref="S63">
    <cfRule type="expression" dxfId="2121" priority="3307" stopIfTrue="1">
      <formula>Q63="Kier?"</formula>
    </cfRule>
  </conditionalFormatting>
  <conditionalFormatting sqref="R63">
    <cfRule type="expression" dxfId="2120" priority="3306" stopIfTrue="1">
      <formula>Q63="Podst?"</formula>
    </cfRule>
  </conditionalFormatting>
  <conditionalFormatting sqref="T63">
    <cfRule type="expression" dxfId="2119" priority="3305" stopIfTrue="1">
      <formula>Q63="Inne?"</formula>
    </cfRule>
  </conditionalFormatting>
  <conditionalFormatting sqref="S63">
    <cfRule type="expression" dxfId="2118" priority="3304" stopIfTrue="1">
      <formula>Q63="Kier?"</formula>
    </cfRule>
  </conditionalFormatting>
  <conditionalFormatting sqref="R63">
    <cfRule type="expression" dxfId="2117" priority="3303" stopIfTrue="1">
      <formula>Q63="Podst?"</formula>
    </cfRule>
  </conditionalFormatting>
  <conditionalFormatting sqref="T63">
    <cfRule type="expression" dxfId="2116" priority="3302" stopIfTrue="1">
      <formula>Q63="Inne?"</formula>
    </cfRule>
  </conditionalFormatting>
  <conditionalFormatting sqref="S63">
    <cfRule type="expression" dxfId="2115" priority="3301" stopIfTrue="1">
      <formula>Q63="Kier?"</formula>
    </cfRule>
  </conditionalFormatting>
  <conditionalFormatting sqref="R63">
    <cfRule type="expression" dxfId="2114" priority="3300" stopIfTrue="1">
      <formula>Q63="Podst?"</formula>
    </cfRule>
  </conditionalFormatting>
  <conditionalFormatting sqref="T63">
    <cfRule type="expression" dxfId="2113" priority="3299" stopIfTrue="1">
      <formula>Q63="Inne?"</formula>
    </cfRule>
  </conditionalFormatting>
  <conditionalFormatting sqref="S63">
    <cfRule type="expression" dxfId="2112" priority="3298" stopIfTrue="1">
      <formula>Q63="Kier?"</formula>
    </cfRule>
  </conditionalFormatting>
  <conditionalFormatting sqref="R63">
    <cfRule type="expression" dxfId="2111" priority="3297" stopIfTrue="1">
      <formula>Q63="Podst?"</formula>
    </cfRule>
  </conditionalFormatting>
  <conditionalFormatting sqref="P63">
    <cfRule type="expression" dxfId="2110" priority="3296" stopIfTrue="1">
      <formula>AND(P63="*",L63="obi")</formula>
    </cfRule>
  </conditionalFormatting>
  <conditionalFormatting sqref="T63">
    <cfRule type="expression" dxfId="2109" priority="3295" stopIfTrue="1">
      <formula>Q63="Inne?"</formula>
    </cfRule>
  </conditionalFormatting>
  <conditionalFormatting sqref="S63">
    <cfRule type="expression" dxfId="2108" priority="3294" stopIfTrue="1">
      <formula>Q63="Kier?"</formula>
    </cfRule>
  </conditionalFormatting>
  <conditionalFormatting sqref="R63">
    <cfRule type="expression" dxfId="2107" priority="3293" stopIfTrue="1">
      <formula>Q63="Podst?"</formula>
    </cfRule>
  </conditionalFormatting>
  <conditionalFormatting sqref="T63">
    <cfRule type="expression" dxfId="2106" priority="3292" stopIfTrue="1">
      <formula>Q63="Inne?"</formula>
    </cfRule>
  </conditionalFormatting>
  <conditionalFormatting sqref="S63">
    <cfRule type="expression" dxfId="2105" priority="3291" stopIfTrue="1">
      <formula>Q63="Kier?"</formula>
    </cfRule>
  </conditionalFormatting>
  <conditionalFormatting sqref="R63">
    <cfRule type="expression" dxfId="2104" priority="3290" stopIfTrue="1">
      <formula>Q63="Podst?"</formula>
    </cfRule>
  </conditionalFormatting>
  <conditionalFormatting sqref="S65">
    <cfRule type="expression" dxfId="2103" priority="3289" stopIfTrue="1">
      <formula>Q65="Kier?"</formula>
    </cfRule>
  </conditionalFormatting>
  <conditionalFormatting sqref="R65">
    <cfRule type="expression" dxfId="2102" priority="3288" stopIfTrue="1">
      <formula>Q65="Podst?"</formula>
    </cfRule>
  </conditionalFormatting>
  <conditionalFormatting sqref="T65">
    <cfRule type="expression" dxfId="2101" priority="3287" stopIfTrue="1">
      <formula>Q65="Inne?"</formula>
    </cfRule>
  </conditionalFormatting>
  <conditionalFormatting sqref="T65">
    <cfRule type="expression" dxfId="2100" priority="3286" stopIfTrue="1">
      <formula>Q65="Inne?"</formula>
    </cfRule>
  </conditionalFormatting>
  <conditionalFormatting sqref="T65">
    <cfRule type="expression" dxfId="2099" priority="3285" stopIfTrue="1">
      <formula>Q65="Inne?"</formula>
    </cfRule>
  </conditionalFormatting>
  <conditionalFormatting sqref="S65">
    <cfRule type="expression" dxfId="2098" priority="3284" stopIfTrue="1">
      <formula>Q65="Kier?"</formula>
    </cfRule>
  </conditionalFormatting>
  <conditionalFormatting sqref="R65">
    <cfRule type="expression" dxfId="2097" priority="3283" stopIfTrue="1">
      <formula>Q65="Podst?"</formula>
    </cfRule>
  </conditionalFormatting>
  <conditionalFormatting sqref="R65">
    <cfRule type="expression" dxfId="2096" priority="3282" stopIfTrue="1">
      <formula>Q65="Podst?"</formula>
    </cfRule>
  </conditionalFormatting>
  <conditionalFormatting sqref="T65">
    <cfRule type="expression" dxfId="2095" priority="3281" stopIfTrue="1">
      <formula>Q65="Inne?"</formula>
    </cfRule>
  </conditionalFormatting>
  <conditionalFormatting sqref="S65">
    <cfRule type="expression" dxfId="2094" priority="3280" stopIfTrue="1">
      <formula>Q65="Kier?"</formula>
    </cfRule>
  </conditionalFormatting>
  <conditionalFormatting sqref="R65">
    <cfRule type="expression" dxfId="2093" priority="3279" stopIfTrue="1">
      <formula>Q65="Podst?"</formula>
    </cfRule>
  </conditionalFormatting>
  <conditionalFormatting sqref="T65">
    <cfRule type="expression" dxfId="2092" priority="3278" stopIfTrue="1">
      <formula>Q65="Inne?"</formula>
    </cfRule>
  </conditionalFormatting>
  <conditionalFormatting sqref="S65">
    <cfRule type="expression" dxfId="2091" priority="3277" stopIfTrue="1">
      <formula>Q65="Kier?"</formula>
    </cfRule>
  </conditionalFormatting>
  <conditionalFormatting sqref="R65">
    <cfRule type="expression" dxfId="2090" priority="3276" stopIfTrue="1">
      <formula>Q65="Podst?"</formula>
    </cfRule>
  </conditionalFormatting>
  <conditionalFormatting sqref="T65">
    <cfRule type="expression" dxfId="2089" priority="3275" stopIfTrue="1">
      <formula>Q65="Inne?"</formula>
    </cfRule>
  </conditionalFormatting>
  <conditionalFormatting sqref="S65">
    <cfRule type="expression" dxfId="2088" priority="3274" stopIfTrue="1">
      <formula>Q65="Kier?"</formula>
    </cfRule>
  </conditionalFormatting>
  <conditionalFormatting sqref="R65">
    <cfRule type="expression" dxfId="2087" priority="3273" stopIfTrue="1">
      <formula>Q65="Podst?"</formula>
    </cfRule>
  </conditionalFormatting>
  <conditionalFormatting sqref="T65">
    <cfRule type="expression" dxfId="2086" priority="3272" stopIfTrue="1">
      <formula>Q65="Inne?"</formula>
    </cfRule>
  </conditionalFormatting>
  <conditionalFormatting sqref="T65">
    <cfRule type="expression" dxfId="2085" priority="3271" stopIfTrue="1">
      <formula>Q65="Inne?"</formula>
    </cfRule>
  </conditionalFormatting>
  <conditionalFormatting sqref="S65">
    <cfRule type="expression" dxfId="2084" priority="3270" stopIfTrue="1">
      <formula>Q65="Kier?"</formula>
    </cfRule>
  </conditionalFormatting>
  <conditionalFormatting sqref="R65">
    <cfRule type="expression" dxfId="2083" priority="3269" stopIfTrue="1">
      <formula>Q65="Podst?"</formula>
    </cfRule>
  </conditionalFormatting>
  <conditionalFormatting sqref="T65">
    <cfRule type="expression" dxfId="2082" priority="3268" stopIfTrue="1">
      <formula>Q65="Inne?"</formula>
    </cfRule>
  </conditionalFormatting>
  <conditionalFormatting sqref="S65">
    <cfRule type="expression" dxfId="2081" priority="3267" stopIfTrue="1">
      <formula>Q65="Kier?"</formula>
    </cfRule>
  </conditionalFormatting>
  <conditionalFormatting sqref="R65">
    <cfRule type="expression" dxfId="2080" priority="3266" stopIfTrue="1">
      <formula>Q65="Podst?"</formula>
    </cfRule>
  </conditionalFormatting>
  <conditionalFormatting sqref="T65">
    <cfRule type="expression" dxfId="2079" priority="3265" stopIfTrue="1">
      <formula>Q65="Inne?"</formula>
    </cfRule>
  </conditionalFormatting>
  <conditionalFormatting sqref="S65">
    <cfRule type="expression" dxfId="2078" priority="3264" stopIfTrue="1">
      <formula>Q65="Kier?"</formula>
    </cfRule>
  </conditionalFormatting>
  <conditionalFormatting sqref="R65">
    <cfRule type="expression" dxfId="2077" priority="3263" stopIfTrue="1">
      <formula>Q65="Podst?"</formula>
    </cfRule>
  </conditionalFormatting>
  <conditionalFormatting sqref="T65">
    <cfRule type="expression" dxfId="2076" priority="3262" stopIfTrue="1">
      <formula>Q65="Inne?"</formula>
    </cfRule>
  </conditionalFormatting>
  <conditionalFormatting sqref="S65">
    <cfRule type="expression" dxfId="2075" priority="3261" stopIfTrue="1">
      <formula>Q65="Kier?"</formula>
    </cfRule>
  </conditionalFormatting>
  <conditionalFormatting sqref="R65">
    <cfRule type="expression" dxfId="2074" priority="3260" stopIfTrue="1">
      <formula>Q65="Podst?"</formula>
    </cfRule>
  </conditionalFormatting>
  <conditionalFormatting sqref="T65">
    <cfRule type="expression" dxfId="2073" priority="3259" stopIfTrue="1">
      <formula>Q65="Inne?"</formula>
    </cfRule>
  </conditionalFormatting>
  <conditionalFormatting sqref="T65">
    <cfRule type="expression" dxfId="2072" priority="3258" stopIfTrue="1">
      <formula>Q65="Inne?"</formula>
    </cfRule>
  </conditionalFormatting>
  <conditionalFormatting sqref="S65">
    <cfRule type="expression" dxfId="2071" priority="3257" stopIfTrue="1">
      <formula>Q65="Kier?"</formula>
    </cfRule>
  </conditionalFormatting>
  <conditionalFormatting sqref="R65">
    <cfRule type="expression" dxfId="2070" priority="3256" stopIfTrue="1">
      <formula>Q65="Podst?"</formula>
    </cfRule>
  </conditionalFormatting>
  <conditionalFormatting sqref="T65">
    <cfRule type="expression" dxfId="2069" priority="3255" stopIfTrue="1">
      <formula>Q65="Inne?"</formula>
    </cfRule>
  </conditionalFormatting>
  <conditionalFormatting sqref="S65">
    <cfRule type="expression" dxfId="2068" priority="3254" stopIfTrue="1">
      <formula>Q65="Kier?"</formula>
    </cfRule>
  </conditionalFormatting>
  <conditionalFormatting sqref="R65">
    <cfRule type="expression" dxfId="2067" priority="3253" stopIfTrue="1">
      <formula>Q65="Podst?"</formula>
    </cfRule>
  </conditionalFormatting>
  <conditionalFormatting sqref="T65">
    <cfRule type="expression" dxfId="2066" priority="3252" stopIfTrue="1">
      <formula>Q65="Inne?"</formula>
    </cfRule>
  </conditionalFormatting>
  <conditionalFormatting sqref="S65">
    <cfRule type="expression" dxfId="2065" priority="3251" stopIfTrue="1">
      <formula>Q65="Kier?"</formula>
    </cfRule>
  </conditionalFormatting>
  <conditionalFormatting sqref="R65">
    <cfRule type="expression" dxfId="2064" priority="3250" stopIfTrue="1">
      <formula>Q65="Podst?"</formula>
    </cfRule>
  </conditionalFormatting>
  <conditionalFormatting sqref="T65">
    <cfRule type="expression" dxfId="2063" priority="3249" stopIfTrue="1">
      <formula>Q65="Inne?"</formula>
    </cfRule>
  </conditionalFormatting>
  <conditionalFormatting sqref="S65">
    <cfRule type="expression" dxfId="2062" priority="3248" stopIfTrue="1">
      <formula>Q65="Kier?"</formula>
    </cfRule>
  </conditionalFormatting>
  <conditionalFormatting sqref="R65">
    <cfRule type="expression" dxfId="2061" priority="3247" stopIfTrue="1">
      <formula>Q65="Podst?"</formula>
    </cfRule>
  </conditionalFormatting>
  <conditionalFormatting sqref="P65">
    <cfRule type="expression" dxfId="2060" priority="3246" stopIfTrue="1">
      <formula>AND(P65="*",L65="obi")</formula>
    </cfRule>
  </conditionalFormatting>
  <conditionalFormatting sqref="T65">
    <cfRule type="expression" dxfId="2059" priority="3245" stopIfTrue="1">
      <formula>Q65="Inne?"</formula>
    </cfRule>
  </conditionalFormatting>
  <conditionalFormatting sqref="S65">
    <cfRule type="expression" dxfId="2058" priority="3244" stopIfTrue="1">
      <formula>Q65="Kier?"</formula>
    </cfRule>
  </conditionalFormatting>
  <conditionalFormatting sqref="R65">
    <cfRule type="expression" dxfId="2057" priority="3243" stopIfTrue="1">
      <formula>Q65="Podst?"</formula>
    </cfRule>
  </conditionalFormatting>
  <conditionalFormatting sqref="T65">
    <cfRule type="expression" dxfId="2056" priority="3242" stopIfTrue="1">
      <formula>Q65="Inne?"</formula>
    </cfRule>
  </conditionalFormatting>
  <conditionalFormatting sqref="S65">
    <cfRule type="expression" dxfId="2055" priority="3241" stopIfTrue="1">
      <formula>Q65="Kier?"</formula>
    </cfRule>
  </conditionalFormatting>
  <conditionalFormatting sqref="R65">
    <cfRule type="expression" dxfId="2054" priority="3240" stopIfTrue="1">
      <formula>Q65="Podst?"</formula>
    </cfRule>
  </conditionalFormatting>
  <conditionalFormatting sqref="R65">
    <cfRule type="expression" dxfId="2053" priority="3239" stopIfTrue="1">
      <formula>Q65="Podst?"</formula>
    </cfRule>
  </conditionalFormatting>
  <conditionalFormatting sqref="S65">
    <cfRule type="expression" dxfId="2052" priority="3238" stopIfTrue="1">
      <formula>Q65="Kier?"</formula>
    </cfRule>
  </conditionalFormatting>
  <conditionalFormatting sqref="T65">
    <cfRule type="expression" dxfId="2051" priority="3237" stopIfTrue="1">
      <formula>Q65="Inne?"</formula>
    </cfRule>
  </conditionalFormatting>
  <conditionalFormatting sqref="T65">
    <cfRule type="expression" dxfId="2050" priority="3236" stopIfTrue="1">
      <formula>Q65="Inne?"</formula>
    </cfRule>
  </conditionalFormatting>
  <conditionalFormatting sqref="S65">
    <cfRule type="expression" dxfId="2049" priority="3235" stopIfTrue="1">
      <formula>Q65="Kier?"</formula>
    </cfRule>
  </conditionalFormatting>
  <conditionalFormatting sqref="T65">
    <cfRule type="expression" dxfId="2048" priority="3234" stopIfTrue="1">
      <formula>Q65="Inne?"</formula>
    </cfRule>
  </conditionalFormatting>
  <conditionalFormatting sqref="S65">
    <cfRule type="expression" dxfId="2047" priority="3233" stopIfTrue="1">
      <formula>Q65="Kier?"</formula>
    </cfRule>
  </conditionalFormatting>
  <conditionalFormatting sqref="R65">
    <cfRule type="expression" dxfId="2046" priority="3232" stopIfTrue="1">
      <formula>Q65="Podst?"</formula>
    </cfRule>
  </conditionalFormatting>
  <conditionalFormatting sqref="P65">
    <cfRule type="expression" dxfId="2045" priority="3231" stopIfTrue="1">
      <formula>AND(P65="*",L65="obi")</formula>
    </cfRule>
  </conditionalFormatting>
  <conditionalFormatting sqref="S65">
    <cfRule type="expression" dxfId="2044" priority="3230" stopIfTrue="1">
      <formula>Q65="Kier?"</formula>
    </cfRule>
  </conditionalFormatting>
  <conditionalFormatting sqref="T65">
    <cfRule type="expression" dxfId="2043" priority="3229" stopIfTrue="1">
      <formula>Q65="Inne?"</formula>
    </cfRule>
  </conditionalFormatting>
  <conditionalFormatting sqref="R65">
    <cfRule type="expression" dxfId="2042" priority="3228" stopIfTrue="1">
      <formula>Q65="Podst?"</formula>
    </cfRule>
  </conditionalFormatting>
  <conditionalFormatting sqref="T65">
    <cfRule type="expression" dxfId="2041" priority="3227" stopIfTrue="1">
      <formula>Q65="Inne?"</formula>
    </cfRule>
  </conditionalFormatting>
  <conditionalFormatting sqref="S65">
    <cfRule type="expression" dxfId="2040" priority="3226" stopIfTrue="1">
      <formula>Q65="Kier?"</formula>
    </cfRule>
  </conditionalFormatting>
  <conditionalFormatting sqref="R65">
    <cfRule type="expression" dxfId="2039" priority="3225" stopIfTrue="1">
      <formula>Q65="Podst?"</formula>
    </cfRule>
  </conditionalFormatting>
  <conditionalFormatting sqref="T65">
    <cfRule type="expression" dxfId="2038" priority="3224" stopIfTrue="1">
      <formula>Q65="Inne?"</formula>
    </cfRule>
  </conditionalFormatting>
  <conditionalFormatting sqref="S65">
    <cfRule type="expression" dxfId="2037" priority="3223" stopIfTrue="1">
      <formula>Q65="Kier?"</formula>
    </cfRule>
  </conditionalFormatting>
  <conditionalFormatting sqref="R65">
    <cfRule type="expression" dxfId="2036" priority="3222" stopIfTrue="1">
      <formula>Q65="Podst?"</formula>
    </cfRule>
  </conditionalFormatting>
  <conditionalFormatting sqref="T65">
    <cfRule type="expression" dxfId="2035" priority="3221" stopIfTrue="1">
      <formula>Q65="Inne?"</formula>
    </cfRule>
  </conditionalFormatting>
  <conditionalFormatting sqref="S65">
    <cfRule type="expression" dxfId="2034" priority="3220" stopIfTrue="1">
      <formula>Q65="Kier?"</formula>
    </cfRule>
  </conditionalFormatting>
  <conditionalFormatting sqref="R65">
    <cfRule type="expression" dxfId="2033" priority="3219" stopIfTrue="1">
      <formula>Q65="Podst?"</formula>
    </cfRule>
  </conditionalFormatting>
  <conditionalFormatting sqref="P65">
    <cfRule type="expression" dxfId="2032" priority="3218" stopIfTrue="1">
      <formula>AND(P65="*",L65="obi")</formula>
    </cfRule>
  </conditionalFormatting>
  <conditionalFormatting sqref="S65">
    <cfRule type="expression" dxfId="2031" priority="3217" stopIfTrue="1">
      <formula>Q65="Kier?"</formula>
    </cfRule>
  </conditionalFormatting>
  <conditionalFormatting sqref="R65">
    <cfRule type="expression" dxfId="2030" priority="3216" stopIfTrue="1">
      <formula>Q65="Podst?"</formula>
    </cfRule>
  </conditionalFormatting>
  <conditionalFormatting sqref="S65">
    <cfRule type="expression" dxfId="2029" priority="3215" stopIfTrue="1">
      <formula>Q65="Kier?"</formula>
    </cfRule>
  </conditionalFormatting>
  <conditionalFormatting sqref="R65">
    <cfRule type="expression" dxfId="2028" priority="3214" stopIfTrue="1">
      <formula>Q65="Podst?"</formula>
    </cfRule>
  </conditionalFormatting>
  <conditionalFormatting sqref="T65">
    <cfRule type="expression" dxfId="2027" priority="3213" stopIfTrue="1">
      <formula>R65="Kier?"</formula>
    </cfRule>
  </conditionalFormatting>
  <conditionalFormatting sqref="T65">
    <cfRule type="expression" dxfId="2026" priority="3212" stopIfTrue="1">
      <formula>R65="Kier?"</formula>
    </cfRule>
  </conditionalFormatting>
  <conditionalFormatting sqref="T65">
    <cfRule type="expression" dxfId="2025" priority="3211" stopIfTrue="1">
      <formula>R65="Kier?"</formula>
    </cfRule>
  </conditionalFormatting>
  <conditionalFormatting sqref="T65">
    <cfRule type="expression" dxfId="2024" priority="3210" stopIfTrue="1">
      <formula>Q65="Inne?"</formula>
    </cfRule>
  </conditionalFormatting>
  <conditionalFormatting sqref="S65">
    <cfRule type="expression" dxfId="2023" priority="3209" stopIfTrue="1">
      <formula>Q65="Kier?"</formula>
    </cfRule>
  </conditionalFormatting>
  <conditionalFormatting sqref="R65">
    <cfRule type="expression" dxfId="2022" priority="3208" stopIfTrue="1">
      <formula>Q65="Podst?"</formula>
    </cfRule>
  </conditionalFormatting>
  <conditionalFormatting sqref="P65">
    <cfRule type="expression" dxfId="2021" priority="3207" stopIfTrue="1">
      <formula>AND(P65="*",L65="obi")</formula>
    </cfRule>
  </conditionalFormatting>
  <conditionalFormatting sqref="T65">
    <cfRule type="expression" dxfId="2020" priority="3206" stopIfTrue="1">
      <formula>Q65="Inne?"</formula>
    </cfRule>
  </conditionalFormatting>
  <conditionalFormatting sqref="S65">
    <cfRule type="expression" dxfId="2019" priority="3205" stopIfTrue="1">
      <formula>Q65="Kier?"</formula>
    </cfRule>
  </conditionalFormatting>
  <conditionalFormatting sqref="R65">
    <cfRule type="expression" dxfId="2018" priority="3204" stopIfTrue="1">
      <formula>Q65="Podst?"</formula>
    </cfRule>
  </conditionalFormatting>
  <conditionalFormatting sqref="S65">
    <cfRule type="expression" dxfId="2017" priority="3203" stopIfTrue="1">
      <formula>Q65="Kier?"</formula>
    </cfRule>
  </conditionalFormatting>
  <conditionalFormatting sqref="R65">
    <cfRule type="expression" dxfId="2016" priority="3202" stopIfTrue="1">
      <formula>Q65="Podst?"</formula>
    </cfRule>
  </conditionalFormatting>
  <conditionalFormatting sqref="T65">
    <cfRule type="expression" dxfId="2015" priority="3201" stopIfTrue="1">
      <formula>Q65="Inne?"</formula>
    </cfRule>
  </conditionalFormatting>
  <conditionalFormatting sqref="R65">
    <cfRule type="expression" dxfId="2014" priority="3200" stopIfTrue="1">
      <formula>Q65="Podst?"</formula>
    </cfRule>
  </conditionalFormatting>
  <conditionalFormatting sqref="S65">
    <cfRule type="expression" dxfId="2013" priority="3199" stopIfTrue="1">
      <formula>Q65="Kier?"</formula>
    </cfRule>
  </conditionalFormatting>
  <conditionalFormatting sqref="S65">
    <cfRule type="expression" dxfId="2012" priority="3198" stopIfTrue="1">
      <formula>Q65="Kier?"</formula>
    </cfRule>
  </conditionalFormatting>
  <conditionalFormatting sqref="T65">
    <cfRule type="expression" dxfId="2011" priority="3197" stopIfTrue="1">
      <formula>Q65="Inne?"</formula>
    </cfRule>
  </conditionalFormatting>
  <conditionalFormatting sqref="S65">
    <cfRule type="expression" dxfId="2010" priority="3196" stopIfTrue="1">
      <formula>Q65="Kier?"</formula>
    </cfRule>
  </conditionalFormatting>
  <conditionalFormatting sqref="R65">
    <cfRule type="expression" dxfId="2009" priority="3195" stopIfTrue="1">
      <formula>Q65="Podst?"</formula>
    </cfRule>
  </conditionalFormatting>
  <conditionalFormatting sqref="T65">
    <cfRule type="expression" dxfId="2008" priority="3194" stopIfTrue="1">
      <formula>Q65="Inne?"</formula>
    </cfRule>
  </conditionalFormatting>
  <conditionalFormatting sqref="S65">
    <cfRule type="expression" dxfId="2007" priority="3193" stopIfTrue="1">
      <formula>Q65="Kier?"</formula>
    </cfRule>
  </conditionalFormatting>
  <conditionalFormatting sqref="R65">
    <cfRule type="expression" dxfId="2006" priority="3192" stopIfTrue="1">
      <formula>Q65="Podst?"</formula>
    </cfRule>
  </conditionalFormatting>
  <conditionalFormatting sqref="T65">
    <cfRule type="expression" dxfId="2005" priority="3191" stopIfTrue="1">
      <formula>Q65="Inne?"</formula>
    </cfRule>
  </conditionalFormatting>
  <conditionalFormatting sqref="R65">
    <cfRule type="expression" dxfId="2004" priority="3190" stopIfTrue="1">
      <formula>Q65="Podst?"</formula>
    </cfRule>
  </conditionalFormatting>
  <conditionalFormatting sqref="S65">
    <cfRule type="expression" dxfId="2003" priority="3189" stopIfTrue="1">
      <formula>Q65="Kier?"</formula>
    </cfRule>
  </conditionalFormatting>
  <conditionalFormatting sqref="S65">
    <cfRule type="expression" dxfId="2002" priority="3188" stopIfTrue="1">
      <formula>Q65="Kier?"</formula>
    </cfRule>
  </conditionalFormatting>
  <conditionalFormatting sqref="T65">
    <cfRule type="expression" dxfId="2001" priority="3187" stopIfTrue="1">
      <formula>Q65="Inne?"</formula>
    </cfRule>
  </conditionalFormatting>
  <conditionalFormatting sqref="S65">
    <cfRule type="expression" dxfId="2000" priority="3186" stopIfTrue="1">
      <formula>Q65="Kier?"</formula>
    </cfRule>
  </conditionalFormatting>
  <conditionalFormatting sqref="R65">
    <cfRule type="expression" dxfId="1999" priority="3185" stopIfTrue="1">
      <formula>Q65="Podst?"</formula>
    </cfRule>
  </conditionalFormatting>
  <conditionalFormatting sqref="T65">
    <cfRule type="expression" dxfId="1998" priority="3184" stopIfTrue="1">
      <formula>Q65="Inne?"</formula>
    </cfRule>
  </conditionalFormatting>
  <conditionalFormatting sqref="S65">
    <cfRule type="expression" dxfId="1997" priority="3183" stopIfTrue="1">
      <formula>Q65="Kier?"</formula>
    </cfRule>
  </conditionalFormatting>
  <conditionalFormatting sqref="R65">
    <cfRule type="expression" dxfId="1996" priority="3182" stopIfTrue="1">
      <formula>Q65="Podst?"</formula>
    </cfRule>
  </conditionalFormatting>
  <conditionalFormatting sqref="R65">
    <cfRule type="expression" dxfId="1995" priority="3181" stopIfTrue="1">
      <formula>Q46="Podst?"</formula>
    </cfRule>
  </conditionalFormatting>
  <conditionalFormatting sqref="S65">
    <cfRule type="expression" dxfId="1994" priority="3180" stopIfTrue="1">
      <formula>Q46="Kier?"</formula>
    </cfRule>
  </conditionalFormatting>
  <conditionalFormatting sqref="T65">
    <cfRule type="expression" dxfId="1993" priority="3179" stopIfTrue="1">
      <formula>Q46="Inne?"</formula>
    </cfRule>
  </conditionalFormatting>
  <conditionalFormatting sqref="T65">
    <cfRule type="expression" dxfId="1992" priority="3178" stopIfTrue="1">
      <formula>Q65="Inne?"</formula>
    </cfRule>
  </conditionalFormatting>
  <conditionalFormatting sqref="S65">
    <cfRule type="expression" dxfId="1991" priority="3177" stopIfTrue="1">
      <formula>Q65="Kier?"</formula>
    </cfRule>
  </conditionalFormatting>
  <conditionalFormatting sqref="R65">
    <cfRule type="expression" dxfId="1990" priority="3176" stopIfTrue="1">
      <formula>Q65="Podst?"</formula>
    </cfRule>
  </conditionalFormatting>
  <conditionalFormatting sqref="T65">
    <cfRule type="expression" dxfId="1989" priority="3175" stopIfTrue="1">
      <formula>Q65="Inne?"</formula>
    </cfRule>
  </conditionalFormatting>
  <conditionalFormatting sqref="S65">
    <cfRule type="expression" dxfId="1988" priority="3174" stopIfTrue="1">
      <formula>Q65="Kier?"</formula>
    </cfRule>
  </conditionalFormatting>
  <conditionalFormatting sqref="R65">
    <cfRule type="expression" dxfId="1987" priority="3173" stopIfTrue="1">
      <formula>Q65="Podst?"</formula>
    </cfRule>
  </conditionalFormatting>
  <conditionalFormatting sqref="T65">
    <cfRule type="expression" dxfId="1986" priority="3172" stopIfTrue="1">
      <formula>Q65="Inne?"</formula>
    </cfRule>
  </conditionalFormatting>
  <conditionalFormatting sqref="S65">
    <cfRule type="expression" dxfId="1985" priority="3171" stopIfTrue="1">
      <formula>Q65="Kier?"</formula>
    </cfRule>
  </conditionalFormatting>
  <conditionalFormatting sqref="R65">
    <cfRule type="expression" dxfId="1984" priority="3170" stopIfTrue="1">
      <formula>Q65="Podst?"</formula>
    </cfRule>
  </conditionalFormatting>
  <conditionalFormatting sqref="T65">
    <cfRule type="expression" dxfId="1983" priority="3169" stopIfTrue="1">
      <formula>Q65="Inne?"</formula>
    </cfRule>
  </conditionalFormatting>
  <conditionalFormatting sqref="S65">
    <cfRule type="expression" dxfId="1982" priority="3168" stopIfTrue="1">
      <formula>Q65="Kier?"</formula>
    </cfRule>
  </conditionalFormatting>
  <conditionalFormatting sqref="R65">
    <cfRule type="expression" dxfId="1981" priority="3167" stopIfTrue="1">
      <formula>Q65="Podst?"</formula>
    </cfRule>
  </conditionalFormatting>
  <conditionalFormatting sqref="P65">
    <cfRule type="expression" dxfId="1980" priority="3166" stopIfTrue="1">
      <formula>AND(P65="*",L65="obi")</formula>
    </cfRule>
  </conditionalFormatting>
  <conditionalFormatting sqref="T65">
    <cfRule type="expression" dxfId="1979" priority="3165" stopIfTrue="1">
      <formula>Q65="Inne?"</formula>
    </cfRule>
  </conditionalFormatting>
  <conditionalFormatting sqref="S65">
    <cfRule type="expression" dxfId="1978" priority="3164" stopIfTrue="1">
      <formula>Q65="Kier?"</formula>
    </cfRule>
  </conditionalFormatting>
  <conditionalFormatting sqref="R65">
    <cfRule type="expression" dxfId="1977" priority="3163" stopIfTrue="1">
      <formula>Q65="Podst?"</formula>
    </cfRule>
  </conditionalFormatting>
  <conditionalFormatting sqref="T65">
    <cfRule type="expression" dxfId="1976" priority="3162" stopIfTrue="1">
      <formula>Q65="Inne?"</formula>
    </cfRule>
  </conditionalFormatting>
  <conditionalFormatting sqref="S65">
    <cfRule type="expression" dxfId="1975" priority="3161" stopIfTrue="1">
      <formula>Q65="Kier?"</formula>
    </cfRule>
  </conditionalFormatting>
  <conditionalFormatting sqref="R65">
    <cfRule type="expression" dxfId="1974" priority="3160" stopIfTrue="1">
      <formula>Q65="Podst?"</formula>
    </cfRule>
  </conditionalFormatting>
  <conditionalFormatting sqref="S67:S68 L68:T68">
    <cfRule type="expression" dxfId="1973" priority="3159" stopIfTrue="1">
      <formula>J67="Kier?"</formula>
    </cfRule>
  </conditionalFormatting>
  <conditionalFormatting sqref="R67:R68">
    <cfRule type="expression" dxfId="1972" priority="3158" stopIfTrue="1">
      <formula>Q67="Podst?"</formula>
    </cfRule>
  </conditionalFormatting>
  <conditionalFormatting sqref="T67:T68">
    <cfRule type="expression" dxfId="1971" priority="3157" stopIfTrue="1">
      <formula>Q67="Inne?"</formula>
    </cfRule>
  </conditionalFormatting>
  <conditionalFormatting sqref="T67:T68">
    <cfRule type="expression" dxfId="1970" priority="3156" stopIfTrue="1">
      <formula>Q67="Inne?"</formula>
    </cfRule>
  </conditionalFormatting>
  <conditionalFormatting sqref="T67:T68">
    <cfRule type="expression" dxfId="1969" priority="3155" stopIfTrue="1">
      <formula>Q67="Inne?"</formula>
    </cfRule>
  </conditionalFormatting>
  <conditionalFormatting sqref="S67:S68 L68:T68">
    <cfRule type="expression" dxfId="1968" priority="3154" stopIfTrue="1">
      <formula>J67="Kier?"</formula>
    </cfRule>
  </conditionalFormatting>
  <conditionalFormatting sqref="R67:R68">
    <cfRule type="expression" dxfId="1967" priority="3153" stopIfTrue="1">
      <formula>Q67="Podst?"</formula>
    </cfRule>
  </conditionalFormatting>
  <conditionalFormatting sqref="R67:R68">
    <cfRule type="expression" dxfId="1966" priority="3152" stopIfTrue="1">
      <formula>Q67="Podst?"</formula>
    </cfRule>
  </conditionalFormatting>
  <conditionalFormatting sqref="T67:T68">
    <cfRule type="expression" dxfId="1965" priority="3151" stopIfTrue="1">
      <formula>Q67="Inne?"</formula>
    </cfRule>
  </conditionalFormatting>
  <conditionalFormatting sqref="S67:S68 L68:T68">
    <cfRule type="expression" dxfId="1964" priority="3150" stopIfTrue="1">
      <formula>J67="Kier?"</formula>
    </cfRule>
  </conditionalFormatting>
  <conditionalFormatting sqref="R67:R68">
    <cfRule type="expression" dxfId="1963" priority="3149" stopIfTrue="1">
      <formula>Q67="Podst?"</formula>
    </cfRule>
  </conditionalFormatting>
  <conditionalFormatting sqref="T67:T68">
    <cfRule type="expression" dxfId="1962" priority="3148" stopIfTrue="1">
      <formula>Q67="Inne?"</formula>
    </cfRule>
  </conditionalFormatting>
  <conditionalFormatting sqref="S67:S68 L68:T68">
    <cfRule type="expression" dxfId="1961" priority="3147" stopIfTrue="1">
      <formula>J67="Kier?"</formula>
    </cfRule>
  </conditionalFormatting>
  <conditionalFormatting sqref="R67:R68">
    <cfRule type="expression" dxfId="1960" priority="3146" stopIfTrue="1">
      <formula>Q67="Podst?"</formula>
    </cfRule>
  </conditionalFormatting>
  <conditionalFormatting sqref="T67:T68">
    <cfRule type="expression" dxfId="1959" priority="3145" stopIfTrue="1">
      <formula>Q67="Inne?"</formula>
    </cfRule>
  </conditionalFormatting>
  <conditionalFormatting sqref="S67:S68 L68:T68">
    <cfRule type="expression" dxfId="1958" priority="3144" stopIfTrue="1">
      <formula>J67="Kier?"</formula>
    </cfRule>
  </conditionalFormatting>
  <conditionalFormatting sqref="R67:R68">
    <cfRule type="expression" dxfId="1957" priority="3143" stopIfTrue="1">
      <formula>Q67="Podst?"</formula>
    </cfRule>
  </conditionalFormatting>
  <conditionalFormatting sqref="T67:T68">
    <cfRule type="expression" dxfId="1956" priority="3142" stopIfTrue="1">
      <formula>Q67="Inne?"</formula>
    </cfRule>
  </conditionalFormatting>
  <conditionalFormatting sqref="T67:T68">
    <cfRule type="expression" dxfId="1955" priority="3141" stopIfTrue="1">
      <formula>Q67="Inne?"</formula>
    </cfRule>
  </conditionalFormatting>
  <conditionalFormatting sqref="S67:S68 L68:T68">
    <cfRule type="expression" dxfId="1954" priority="3140" stopIfTrue="1">
      <formula>J67="Kier?"</formula>
    </cfRule>
  </conditionalFormatting>
  <conditionalFormatting sqref="R67:R68">
    <cfRule type="expression" dxfId="1953" priority="3139" stopIfTrue="1">
      <formula>Q67="Podst?"</formula>
    </cfRule>
  </conditionalFormatting>
  <conditionalFormatting sqref="T67:T68">
    <cfRule type="expression" dxfId="1952" priority="3138" stopIfTrue="1">
      <formula>Q67="Inne?"</formula>
    </cfRule>
  </conditionalFormatting>
  <conditionalFormatting sqref="S67:S68 L68:T68">
    <cfRule type="expression" dxfId="1951" priority="3137" stopIfTrue="1">
      <formula>J67="Kier?"</formula>
    </cfRule>
  </conditionalFormatting>
  <conditionalFormatting sqref="R67:R68">
    <cfRule type="expression" dxfId="1950" priority="3136" stopIfTrue="1">
      <formula>Q67="Podst?"</formula>
    </cfRule>
  </conditionalFormatting>
  <conditionalFormatting sqref="T67:T68">
    <cfRule type="expression" dxfId="1949" priority="3135" stopIfTrue="1">
      <formula>Q67="Inne?"</formula>
    </cfRule>
  </conditionalFormatting>
  <conditionalFormatting sqref="S67:S68 L68:T68">
    <cfRule type="expression" dxfId="1948" priority="3134" stopIfTrue="1">
      <formula>J67="Kier?"</formula>
    </cfRule>
  </conditionalFormatting>
  <conditionalFormatting sqref="R67:R68">
    <cfRule type="expression" dxfId="1947" priority="3133" stopIfTrue="1">
      <formula>Q67="Podst?"</formula>
    </cfRule>
  </conditionalFormatting>
  <conditionalFormatting sqref="T67:T68">
    <cfRule type="expression" dxfId="1946" priority="3132" stopIfTrue="1">
      <formula>Q67="Inne?"</formula>
    </cfRule>
  </conditionalFormatting>
  <conditionalFormatting sqref="S67:S68 L68:T68">
    <cfRule type="expression" dxfId="1945" priority="3131" stopIfTrue="1">
      <formula>J67="Kier?"</formula>
    </cfRule>
  </conditionalFormatting>
  <conditionalFormatting sqref="R67:R68">
    <cfRule type="expression" dxfId="1944" priority="3130" stopIfTrue="1">
      <formula>Q67="Podst?"</formula>
    </cfRule>
  </conditionalFormatting>
  <conditionalFormatting sqref="T67:T68">
    <cfRule type="expression" dxfId="1943" priority="3129" stopIfTrue="1">
      <formula>Q67="Inne?"</formula>
    </cfRule>
  </conditionalFormatting>
  <conditionalFormatting sqref="T67:T68">
    <cfRule type="expression" dxfId="1942" priority="3128" stopIfTrue="1">
      <formula>Q67="Inne?"</formula>
    </cfRule>
  </conditionalFormatting>
  <conditionalFormatting sqref="S67:S68 L68:T68">
    <cfRule type="expression" dxfId="1941" priority="3127" stopIfTrue="1">
      <formula>J67="Kier?"</formula>
    </cfRule>
  </conditionalFormatting>
  <conditionalFormatting sqref="R67:R68">
    <cfRule type="expression" dxfId="1940" priority="3126" stopIfTrue="1">
      <formula>Q67="Podst?"</formula>
    </cfRule>
  </conditionalFormatting>
  <conditionalFormatting sqref="T67:T68">
    <cfRule type="expression" dxfId="1939" priority="3125" stopIfTrue="1">
      <formula>Q67="Inne?"</formula>
    </cfRule>
  </conditionalFormatting>
  <conditionalFormatting sqref="S67:S68 L68:T68">
    <cfRule type="expression" dxfId="1938" priority="3124" stopIfTrue="1">
      <formula>J67="Kier?"</formula>
    </cfRule>
  </conditionalFormatting>
  <conditionalFormatting sqref="R67:R68">
    <cfRule type="expression" dxfId="1937" priority="3123" stopIfTrue="1">
      <formula>Q67="Podst?"</formula>
    </cfRule>
  </conditionalFormatting>
  <conditionalFormatting sqref="T67:T68">
    <cfRule type="expression" dxfId="1936" priority="3122" stopIfTrue="1">
      <formula>Q67="Inne?"</formula>
    </cfRule>
  </conditionalFormatting>
  <conditionalFormatting sqref="S67:S68 L68:T68">
    <cfRule type="expression" dxfId="1935" priority="3121" stopIfTrue="1">
      <formula>J67="Kier?"</formula>
    </cfRule>
  </conditionalFormatting>
  <conditionalFormatting sqref="R67:R68">
    <cfRule type="expression" dxfId="1934" priority="3120" stopIfTrue="1">
      <formula>Q67="Podst?"</formula>
    </cfRule>
  </conditionalFormatting>
  <conditionalFormatting sqref="T67:T68">
    <cfRule type="expression" dxfId="1933" priority="3119" stopIfTrue="1">
      <formula>Q67="Inne?"</formula>
    </cfRule>
  </conditionalFormatting>
  <conditionalFormatting sqref="S67:S68 L68:T68">
    <cfRule type="expression" dxfId="1932" priority="3118" stopIfTrue="1">
      <formula>J67="Kier?"</formula>
    </cfRule>
  </conditionalFormatting>
  <conditionalFormatting sqref="R67:R68">
    <cfRule type="expression" dxfId="1931" priority="3117" stopIfTrue="1">
      <formula>Q67="Podst?"</formula>
    </cfRule>
  </conditionalFormatting>
  <conditionalFormatting sqref="P67:P68">
    <cfRule type="expression" dxfId="1930" priority="3116" stopIfTrue="1">
      <formula>AND(P67="*",L67="obi")</formula>
    </cfRule>
  </conditionalFormatting>
  <conditionalFormatting sqref="T67:T68">
    <cfRule type="expression" dxfId="1929" priority="3115" stopIfTrue="1">
      <formula>Q67="Inne?"</formula>
    </cfRule>
  </conditionalFormatting>
  <conditionalFormatting sqref="S67:S68 L68:T68">
    <cfRule type="expression" dxfId="1928" priority="3114" stopIfTrue="1">
      <formula>J67="Kier?"</formula>
    </cfRule>
  </conditionalFormatting>
  <conditionalFormatting sqref="R67:R68">
    <cfRule type="expression" dxfId="1927" priority="3113" stopIfTrue="1">
      <formula>Q67="Podst?"</formula>
    </cfRule>
  </conditionalFormatting>
  <conditionalFormatting sqref="T67:T68">
    <cfRule type="expression" dxfId="1926" priority="3112" stopIfTrue="1">
      <formula>Q67="Inne?"</formula>
    </cfRule>
  </conditionalFormatting>
  <conditionalFormatting sqref="S67:S68 L68:T68">
    <cfRule type="expression" dxfId="1925" priority="3111" stopIfTrue="1">
      <formula>J67="Kier?"</formula>
    </cfRule>
  </conditionalFormatting>
  <conditionalFormatting sqref="R67:R68">
    <cfRule type="expression" dxfId="1924" priority="3110" stopIfTrue="1">
      <formula>Q67="Podst?"</formula>
    </cfRule>
  </conditionalFormatting>
  <conditionalFormatting sqref="R67:R68">
    <cfRule type="expression" dxfId="1923" priority="3109" stopIfTrue="1">
      <formula>Q67="Podst?"</formula>
    </cfRule>
  </conditionalFormatting>
  <conditionalFormatting sqref="S67:S68 L68:T68">
    <cfRule type="expression" dxfId="1922" priority="3108" stopIfTrue="1">
      <formula>J67="Kier?"</formula>
    </cfRule>
  </conditionalFormatting>
  <conditionalFormatting sqref="T67:T68">
    <cfRule type="expression" dxfId="1921" priority="3107" stopIfTrue="1">
      <formula>Q67="Inne?"</formula>
    </cfRule>
  </conditionalFormatting>
  <conditionalFormatting sqref="T67:T68">
    <cfRule type="expression" dxfId="1920" priority="3106" stopIfTrue="1">
      <formula>Q67="Inne?"</formula>
    </cfRule>
  </conditionalFormatting>
  <conditionalFormatting sqref="S67:S68 L68:T68">
    <cfRule type="expression" dxfId="1919" priority="3105" stopIfTrue="1">
      <formula>J67="Kier?"</formula>
    </cfRule>
  </conditionalFormatting>
  <conditionalFormatting sqref="T67:T68">
    <cfRule type="expression" dxfId="1918" priority="3104" stopIfTrue="1">
      <formula>Q67="Inne?"</formula>
    </cfRule>
  </conditionalFormatting>
  <conditionalFormatting sqref="S67:S68 L68:T68">
    <cfRule type="expression" dxfId="1917" priority="3103" stopIfTrue="1">
      <formula>J67="Kier?"</formula>
    </cfRule>
  </conditionalFormatting>
  <conditionalFormatting sqref="R67:R68">
    <cfRule type="expression" dxfId="1916" priority="3102" stopIfTrue="1">
      <formula>Q67="Podst?"</formula>
    </cfRule>
  </conditionalFormatting>
  <conditionalFormatting sqref="P67:P68">
    <cfRule type="expression" dxfId="1915" priority="3101" stopIfTrue="1">
      <formula>AND(P67="*",L67="obi")</formula>
    </cfRule>
  </conditionalFormatting>
  <conditionalFormatting sqref="S67:S68 L68:T68">
    <cfRule type="expression" dxfId="1914" priority="3100" stopIfTrue="1">
      <formula>J67="Kier?"</formula>
    </cfRule>
  </conditionalFormatting>
  <conditionalFormatting sqref="T67:T68">
    <cfRule type="expression" dxfId="1913" priority="3099" stopIfTrue="1">
      <formula>Q67="Inne?"</formula>
    </cfRule>
  </conditionalFormatting>
  <conditionalFormatting sqref="R67:R68">
    <cfRule type="expression" dxfId="1912" priority="3098" stopIfTrue="1">
      <formula>Q67="Podst?"</formula>
    </cfRule>
  </conditionalFormatting>
  <conditionalFormatting sqref="T67:T68">
    <cfRule type="expression" dxfId="1911" priority="3097" stopIfTrue="1">
      <formula>Q67="Inne?"</formula>
    </cfRule>
  </conditionalFormatting>
  <conditionalFormatting sqref="S67:S68 L68:T68">
    <cfRule type="expression" dxfId="1910" priority="3096" stopIfTrue="1">
      <formula>J67="Kier?"</formula>
    </cfRule>
  </conditionalFormatting>
  <conditionalFormatting sqref="R67:R68">
    <cfRule type="expression" dxfId="1909" priority="3095" stopIfTrue="1">
      <formula>Q67="Podst?"</formula>
    </cfRule>
  </conditionalFormatting>
  <conditionalFormatting sqref="T67:T68">
    <cfRule type="expression" dxfId="1908" priority="3094" stopIfTrue="1">
      <formula>Q67="Inne?"</formula>
    </cfRule>
  </conditionalFormatting>
  <conditionalFormatting sqref="S67:S68 L68:T68">
    <cfRule type="expression" dxfId="1907" priority="3093" stopIfTrue="1">
      <formula>J67="Kier?"</formula>
    </cfRule>
  </conditionalFormatting>
  <conditionalFormatting sqref="R67:R68">
    <cfRule type="expression" dxfId="1906" priority="3092" stopIfTrue="1">
      <formula>Q67="Podst?"</formula>
    </cfRule>
  </conditionalFormatting>
  <conditionalFormatting sqref="T67:T68">
    <cfRule type="expression" dxfId="1905" priority="3091" stopIfTrue="1">
      <formula>Q67="Inne?"</formula>
    </cfRule>
  </conditionalFormatting>
  <conditionalFormatting sqref="S67:S68 L68:T68">
    <cfRule type="expression" dxfId="1904" priority="3090" stopIfTrue="1">
      <formula>J67="Kier?"</formula>
    </cfRule>
  </conditionalFormatting>
  <conditionalFormatting sqref="R67:R68">
    <cfRule type="expression" dxfId="1903" priority="3089" stopIfTrue="1">
      <formula>Q67="Podst?"</formula>
    </cfRule>
  </conditionalFormatting>
  <conditionalFormatting sqref="P67:P68">
    <cfRule type="expression" dxfId="1902" priority="3088" stopIfTrue="1">
      <formula>AND(P67="*",L67="obi")</formula>
    </cfRule>
  </conditionalFormatting>
  <conditionalFormatting sqref="S67:S68 L68:T68">
    <cfRule type="expression" dxfId="1901" priority="3087" stopIfTrue="1">
      <formula>J67="Kier?"</formula>
    </cfRule>
  </conditionalFormatting>
  <conditionalFormatting sqref="R67:R68">
    <cfRule type="expression" dxfId="1900" priority="3086" stopIfTrue="1">
      <formula>Q67="Podst?"</formula>
    </cfRule>
  </conditionalFormatting>
  <conditionalFormatting sqref="S67:S68 L68:T68">
    <cfRule type="expression" dxfId="1899" priority="3085" stopIfTrue="1">
      <formula>J67="Kier?"</formula>
    </cfRule>
  </conditionalFormatting>
  <conditionalFormatting sqref="R67:R68">
    <cfRule type="expression" dxfId="1898" priority="3084" stopIfTrue="1">
      <formula>Q67="Podst?"</formula>
    </cfRule>
  </conditionalFormatting>
  <conditionalFormatting sqref="T67:T68">
    <cfRule type="expression" dxfId="1897" priority="3083" stopIfTrue="1">
      <formula>R67="Kier?"</formula>
    </cfRule>
  </conditionalFormatting>
  <conditionalFormatting sqref="T67:T68">
    <cfRule type="expression" dxfId="1896" priority="3082" stopIfTrue="1">
      <formula>R67="Kier?"</formula>
    </cfRule>
  </conditionalFormatting>
  <conditionalFormatting sqref="T67:T68">
    <cfRule type="expression" dxfId="1895" priority="3081" stopIfTrue="1">
      <formula>R67="Kier?"</formula>
    </cfRule>
  </conditionalFormatting>
  <conditionalFormatting sqref="T67:T68">
    <cfRule type="expression" dxfId="1894" priority="3080" stopIfTrue="1">
      <formula>Q67="Inne?"</formula>
    </cfRule>
  </conditionalFormatting>
  <conditionalFormatting sqref="S67:S68 L68:T68">
    <cfRule type="expression" dxfId="1893" priority="3079" stopIfTrue="1">
      <formula>J67="Kier?"</formula>
    </cfRule>
  </conditionalFormatting>
  <conditionalFormatting sqref="R67:R68">
    <cfRule type="expression" dxfId="1892" priority="3078" stopIfTrue="1">
      <formula>Q67="Podst?"</formula>
    </cfRule>
  </conditionalFormatting>
  <conditionalFormatting sqref="P67:P68">
    <cfRule type="expression" dxfId="1891" priority="3077" stopIfTrue="1">
      <formula>AND(P67="*",L67="obi")</formula>
    </cfRule>
  </conditionalFormatting>
  <conditionalFormatting sqref="T67:T68">
    <cfRule type="expression" dxfId="1890" priority="3076" stopIfTrue="1">
      <formula>Q67="Inne?"</formula>
    </cfRule>
  </conditionalFormatting>
  <conditionalFormatting sqref="S67:S68 L68:T68">
    <cfRule type="expression" dxfId="1889" priority="3075" stopIfTrue="1">
      <formula>J67="Kier?"</formula>
    </cfRule>
  </conditionalFormatting>
  <conditionalFormatting sqref="R67:R68">
    <cfRule type="expression" dxfId="1888" priority="3074" stopIfTrue="1">
      <formula>Q67="Podst?"</formula>
    </cfRule>
  </conditionalFormatting>
  <conditionalFormatting sqref="S67:S68 L68:T68">
    <cfRule type="expression" dxfId="1887" priority="3073" stopIfTrue="1">
      <formula>J67="Kier?"</formula>
    </cfRule>
  </conditionalFormatting>
  <conditionalFormatting sqref="R67:R68">
    <cfRule type="expression" dxfId="1886" priority="3072" stopIfTrue="1">
      <formula>Q67="Podst?"</formula>
    </cfRule>
  </conditionalFormatting>
  <conditionalFormatting sqref="T67:T68">
    <cfRule type="expression" dxfId="1885" priority="3071" stopIfTrue="1">
      <formula>Q67="Inne?"</formula>
    </cfRule>
  </conditionalFormatting>
  <conditionalFormatting sqref="R67:R68">
    <cfRule type="expression" dxfId="1884" priority="3070" stopIfTrue="1">
      <formula>Q67="Podst?"</formula>
    </cfRule>
  </conditionalFormatting>
  <conditionalFormatting sqref="S67:S68 L68:T68">
    <cfRule type="expression" dxfId="1883" priority="3069" stopIfTrue="1">
      <formula>J67="Kier?"</formula>
    </cfRule>
  </conditionalFormatting>
  <conditionalFormatting sqref="S67:S68 L68:T68">
    <cfRule type="expression" dxfId="1882" priority="3068" stopIfTrue="1">
      <formula>J67="Kier?"</formula>
    </cfRule>
  </conditionalFormatting>
  <conditionalFormatting sqref="T67:T68">
    <cfRule type="expression" dxfId="1881" priority="3067" stopIfTrue="1">
      <formula>Q67="Inne?"</formula>
    </cfRule>
  </conditionalFormatting>
  <conditionalFormatting sqref="S67:S68 L68:T68">
    <cfRule type="expression" dxfId="1880" priority="3066" stopIfTrue="1">
      <formula>J67="Kier?"</formula>
    </cfRule>
  </conditionalFormatting>
  <conditionalFormatting sqref="R67:R68">
    <cfRule type="expression" dxfId="1879" priority="3065" stopIfTrue="1">
      <formula>Q67="Podst?"</formula>
    </cfRule>
  </conditionalFormatting>
  <conditionalFormatting sqref="T67:T68">
    <cfRule type="expression" dxfId="1878" priority="3064" stopIfTrue="1">
      <formula>Q67="Inne?"</formula>
    </cfRule>
  </conditionalFormatting>
  <conditionalFormatting sqref="S67:S68 L68:T68">
    <cfRule type="expression" dxfId="1877" priority="3063" stopIfTrue="1">
      <formula>J67="Kier?"</formula>
    </cfRule>
  </conditionalFormatting>
  <conditionalFormatting sqref="R67:R68">
    <cfRule type="expression" dxfId="1876" priority="3062" stopIfTrue="1">
      <formula>Q67="Podst?"</formula>
    </cfRule>
  </conditionalFormatting>
  <conditionalFormatting sqref="T67:T68">
    <cfRule type="expression" dxfId="1875" priority="3061" stopIfTrue="1">
      <formula>Q67="Inne?"</formula>
    </cfRule>
  </conditionalFormatting>
  <conditionalFormatting sqref="R67:R68">
    <cfRule type="expression" dxfId="1874" priority="3060" stopIfTrue="1">
      <formula>Q67="Podst?"</formula>
    </cfRule>
  </conditionalFormatting>
  <conditionalFormatting sqref="S67:S68 L68:T68">
    <cfRule type="expression" dxfId="1873" priority="3059" stopIfTrue="1">
      <formula>J67="Kier?"</formula>
    </cfRule>
  </conditionalFormatting>
  <conditionalFormatting sqref="S67:S68 L68:T68">
    <cfRule type="expression" dxfId="1872" priority="3058" stopIfTrue="1">
      <formula>J67="Kier?"</formula>
    </cfRule>
  </conditionalFormatting>
  <conditionalFormatting sqref="T67:T68">
    <cfRule type="expression" dxfId="1871" priority="3057" stopIfTrue="1">
      <formula>Q67="Inne?"</formula>
    </cfRule>
  </conditionalFormatting>
  <conditionalFormatting sqref="S67:S68 L68:T68">
    <cfRule type="expression" dxfId="1870" priority="3056" stopIfTrue="1">
      <formula>J67="Kier?"</formula>
    </cfRule>
  </conditionalFormatting>
  <conditionalFormatting sqref="R67:R68">
    <cfRule type="expression" dxfId="1869" priority="3055" stopIfTrue="1">
      <formula>Q67="Podst?"</formula>
    </cfRule>
  </conditionalFormatting>
  <conditionalFormatting sqref="T67:T68">
    <cfRule type="expression" dxfId="1868" priority="3054" stopIfTrue="1">
      <formula>Q67="Inne?"</formula>
    </cfRule>
  </conditionalFormatting>
  <conditionalFormatting sqref="S67:S68 L68:T68">
    <cfRule type="expression" dxfId="1867" priority="3053" stopIfTrue="1">
      <formula>J67="Kier?"</formula>
    </cfRule>
  </conditionalFormatting>
  <conditionalFormatting sqref="R67:R68">
    <cfRule type="expression" dxfId="1866" priority="3052" stopIfTrue="1">
      <formula>Q67="Podst?"</formula>
    </cfRule>
  </conditionalFormatting>
  <conditionalFormatting sqref="R67:R68">
    <cfRule type="expression" dxfId="1865" priority="3051" stopIfTrue="1">
      <formula>Q48="Podst?"</formula>
    </cfRule>
  </conditionalFormatting>
  <conditionalFormatting sqref="S67:S68 L68:T68">
    <cfRule type="expression" dxfId="1864" priority="3050" stopIfTrue="1">
      <formula>J48="Kier?"</formula>
    </cfRule>
  </conditionalFormatting>
  <conditionalFormatting sqref="T67:T68">
    <cfRule type="expression" dxfId="1863" priority="3049" stopIfTrue="1">
      <formula>Q48="Inne?"</formula>
    </cfRule>
  </conditionalFormatting>
  <conditionalFormatting sqref="T67:T68">
    <cfRule type="expression" dxfId="1862" priority="3048" stopIfTrue="1">
      <formula>Q67="Inne?"</formula>
    </cfRule>
  </conditionalFormatting>
  <conditionalFormatting sqref="S67:S68 L68:T68">
    <cfRule type="expression" dxfId="1861" priority="3047" stopIfTrue="1">
      <formula>J67="Kier?"</formula>
    </cfRule>
  </conditionalFormatting>
  <conditionalFormatting sqref="R67:R68">
    <cfRule type="expression" dxfId="1860" priority="3046" stopIfTrue="1">
      <formula>Q67="Podst?"</formula>
    </cfRule>
  </conditionalFormatting>
  <conditionalFormatting sqref="T67:T68">
    <cfRule type="expression" dxfId="1859" priority="3045" stopIfTrue="1">
      <formula>Q67="Inne?"</formula>
    </cfRule>
  </conditionalFormatting>
  <conditionalFormatting sqref="S67:S68 L68:T68">
    <cfRule type="expression" dxfId="1858" priority="3044" stopIfTrue="1">
      <formula>J67="Kier?"</formula>
    </cfRule>
  </conditionalFormatting>
  <conditionalFormatting sqref="R67:R68">
    <cfRule type="expression" dxfId="1857" priority="3043" stopIfTrue="1">
      <formula>Q67="Podst?"</formula>
    </cfRule>
  </conditionalFormatting>
  <conditionalFormatting sqref="T67:T68">
    <cfRule type="expression" dxfId="1856" priority="3042" stopIfTrue="1">
      <formula>Q67="Inne?"</formula>
    </cfRule>
  </conditionalFormatting>
  <conditionalFormatting sqref="S67:S68 L68:T68">
    <cfRule type="expression" dxfId="1855" priority="3041" stopIfTrue="1">
      <formula>J67="Kier?"</formula>
    </cfRule>
  </conditionalFormatting>
  <conditionalFormatting sqref="R67:R68">
    <cfRule type="expression" dxfId="1854" priority="3040" stopIfTrue="1">
      <formula>Q67="Podst?"</formula>
    </cfRule>
  </conditionalFormatting>
  <conditionalFormatting sqref="T67:T68">
    <cfRule type="expression" dxfId="1853" priority="3039" stopIfTrue="1">
      <formula>Q67="Inne?"</formula>
    </cfRule>
  </conditionalFormatting>
  <conditionalFormatting sqref="S67:S68 L68:T68">
    <cfRule type="expression" dxfId="1852" priority="3038" stopIfTrue="1">
      <formula>J67="Kier?"</formula>
    </cfRule>
  </conditionalFormatting>
  <conditionalFormatting sqref="R67:R68">
    <cfRule type="expression" dxfId="1851" priority="3037" stopIfTrue="1">
      <formula>Q67="Podst?"</formula>
    </cfRule>
  </conditionalFormatting>
  <conditionalFormatting sqref="P67:P68">
    <cfRule type="expression" dxfId="1850" priority="3036" stopIfTrue="1">
      <formula>AND(P67="*",L67="obi")</formula>
    </cfRule>
  </conditionalFormatting>
  <conditionalFormatting sqref="T67:T68">
    <cfRule type="expression" dxfId="1849" priority="3035" stopIfTrue="1">
      <formula>Q67="Inne?"</formula>
    </cfRule>
  </conditionalFormatting>
  <conditionalFormatting sqref="S67:S68 L68:T68">
    <cfRule type="expression" dxfId="1848" priority="3034" stopIfTrue="1">
      <formula>J67="Kier?"</formula>
    </cfRule>
  </conditionalFormatting>
  <conditionalFormatting sqref="R67:R68">
    <cfRule type="expression" dxfId="1847" priority="3033" stopIfTrue="1">
      <formula>Q67="Podst?"</formula>
    </cfRule>
  </conditionalFormatting>
  <conditionalFormatting sqref="T67:T68">
    <cfRule type="expression" dxfId="1846" priority="3032" stopIfTrue="1">
      <formula>Q67="Inne?"</formula>
    </cfRule>
  </conditionalFormatting>
  <conditionalFormatting sqref="S67:S68 L68:T68">
    <cfRule type="expression" dxfId="1845" priority="3031" stopIfTrue="1">
      <formula>J67="Kier?"</formula>
    </cfRule>
  </conditionalFormatting>
  <conditionalFormatting sqref="R67:R68">
    <cfRule type="expression" dxfId="1844" priority="3030" stopIfTrue="1">
      <formula>Q67="Podst?"</formula>
    </cfRule>
  </conditionalFormatting>
  <conditionalFormatting sqref="T75">
    <cfRule type="expression" dxfId="1843" priority="3029" stopIfTrue="1">
      <formula>Q75="Inne?"</formula>
    </cfRule>
  </conditionalFormatting>
  <conditionalFormatting sqref="S75">
    <cfRule type="expression" dxfId="1842" priority="3028" stopIfTrue="1">
      <formula>Q75="Kier?"</formula>
    </cfRule>
  </conditionalFormatting>
  <conditionalFormatting sqref="R75">
    <cfRule type="expression" dxfId="1841" priority="3027" stopIfTrue="1">
      <formula>Q75="Podst?"</formula>
    </cfRule>
  </conditionalFormatting>
  <conditionalFormatting sqref="T75">
    <cfRule type="expression" dxfId="1840" priority="3026" stopIfTrue="1">
      <formula>Q75="Inne?"</formula>
    </cfRule>
  </conditionalFormatting>
  <conditionalFormatting sqref="S75">
    <cfRule type="expression" dxfId="1839" priority="3025" stopIfTrue="1">
      <formula>Q75="Kier?"</formula>
    </cfRule>
  </conditionalFormatting>
  <conditionalFormatting sqref="R75">
    <cfRule type="expression" dxfId="1838" priority="3024" stopIfTrue="1">
      <formula>Q75="Podst?"</formula>
    </cfRule>
  </conditionalFormatting>
  <conditionalFormatting sqref="T75">
    <cfRule type="expression" dxfId="1837" priority="3023" stopIfTrue="1">
      <formula>Q75="Inne?"</formula>
    </cfRule>
  </conditionalFormatting>
  <conditionalFormatting sqref="S75">
    <cfRule type="expression" dxfId="1836" priority="3022" stopIfTrue="1">
      <formula>Q75="Kier?"</formula>
    </cfRule>
  </conditionalFormatting>
  <conditionalFormatting sqref="R75">
    <cfRule type="expression" dxfId="1835" priority="3021" stopIfTrue="1">
      <formula>Q75="Podst?"</formula>
    </cfRule>
  </conditionalFormatting>
  <conditionalFormatting sqref="S75">
    <cfRule type="expression" dxfId="1834" priority="3020" stopIfTrue="1">
      <formula>Q75="Kier?"</formula>
    </cfRule>
  </conditionalFormatting>
  <conditionalFormatting sqref="R75">
    <cfRule type="expression" dxfId="1833" priority="3019" stopIfTrue="1">
      <formula>Q75="Podst?"</formula>
    </cfRule>
  </conditionalFormatting>
  <conditionalFormatting sqref="T75">
    <cfRule type="expression" dxfId="1832" priority="3018" stopIfTrue="1">
      <formula>Q75="Inne?"</formula>
    </cfRule>
  </conditionalFormatting>
  <conditionalFormatting sqref="T75">
    <cfRule type="expression" dxfId="1831" priority="3017" stopIfTrue="1">
      <formula>Q75="Inne?"</formula>
    </cfRule>
  </conditionalFormatting>
  <conditionalFormatting sqref="T75">
    <cfRule type="expression" dxfId="1830" priority="3016" stopIfTrue="1">
      <formula>Q75="Inne?"</formula>
    </cfRule>
  </conditionalFormatting>
  <conditionalFormatting sqref="S75">
    <cfRule type="expression" dxfId="1829" priority="3015" stopIfTrue="1">
      <formula>Q75="Kier?"</formula>
    </cfRule>
  </conditionalFormatting>
  <conditionalFormatting sqref="R75">
    <cfRule type="expression" dxfId="1828" priority="3014" stopIfTrue="1">
      <formula>Q75="Podst?"</formula>
    </cfRule>
  </conditionalFormatting>
  <conditionalFormatting sqref="R75">
    <cfRule type="expression" dxfId="1827" priority="3013" stopIfTrue="1">
      <formula>Q75="Podst?"</formula>
    </cfRule>
  </conditionalFormatting>
  <conditionalFormatting sqref="T75">
    <cfRule type="expression" dxfId="1826" priority="3012" stopIfTrue="1">
      <formula>Q75="Inne?"</formula>
    </cfRule>
  </conditionalFormatting>
  <conditionalFormatting sqref="S75">
    <cfRule type="expression" dxfId="1825" priority="3011" stopIfTrue="1">
      <formula>Q75="Kier?"</formula>
    </cfRule>
  </conditionalFormatting>
  <conditionalFormatting sqref="R75">
    <cfRule type="expression" dxfId="1824" priority="3010" stopIfTrue="1">
      <formula>Q75="Podst?"</formula>
    </cfRule>
  </conditionalFormatting>
  <conditionalFormatting sqref="T75">
    <cfRule type="expression" dxfId="1823" priority="3009" stopIfTrue="1">
      <formula>Q75="Inne?"</formula>
    </cfRule>
  </conditionalFormatting>
  <conditionalFormatting sqref="S75">
    <cfRule type="expression" dxfId="1822" priority="3008" stopIfTrue="1">
      <formula>Q75="Kier?"</formula>
    </cfRule>
  </conditionalFormatting>
  <conditionalFormatting sqref="R75">
    <cfRule type="expression" dxfId="1821" priority="3007" stopIfTrue="1">
      <formula>Q75="Podst?"</formula>
    </cfRule>
  </conditionalFormatting>
  <conditionalFormatting sqref="T75">
    <cfRule type="expression" dxfId="1820" priority="3006" stopIfTrue="1">
      <formula>Q75="Inne?"</formula>
    </cfRule>
  </conditionalFormatting>
  <conditionalFormatting sqref="S75">
    <cfRule type="expression" dxfId="1819" priority="3005" stopIfTrue="1">
      <formula>Q75="Kier?"</formula>
    </cfRule>
  </conditionalFormatting>
  <conditionalFormatting sqref="R75">
    <cfRule type="expression" dxfId="1818" priority="3004" stopIfTrue="1">
      <formula>Q75="Podst?"</formula>
    </cfRule>
  </conditionalFormatting>
  <conditionalFormatting sqref="T75">
    <cfRule type="expression" dxfId="1817" priority="3003" stopIfTrue="1">
      <formula>Q75="Inne?"</formula>
    </cfRule>
  </conditionalFormatting>
  <conditionalFormatting sqref="T75">
    <cfRule type="expression" dxfId="1816" priority="3002" stopIfTrue="1">
      <formula>Q75="Inne?"</formula>
    </cfRule>
  </conditionalFormatting>
  <conditionalFormatting sqref="S75">
    <cfRule type="expression" dxfId="1815" priority="3001" stopIfTrue="1">
      <formula>Q75="Kier?"</formula>
    </cfRule>
  </conditionalFormatting>
  <conditionalFormatting sqref="R75">
    <cfRule type="expression" dxfId="1814" priority="3000" stopIfTrue="1">
      <formula>Q75="Podst?"</formula>
    </cfRule>
  </conditionalFormatting>
  <conditionalFormatting sqref="T75">
    <cfRule type="expression" dxfId="1813" priority="2999" stopIfTrue="1">
      <formula>Q75="Inne?"</formula>
    </cfRule>
  </conditionalFormatting>
  <conditionalFormatting sqref="S75">
    <cfRule type="expression" dxfId="1812" priority="2998" stopIfTrue="1">
      <formula>Q75="Kier?"</formula>
    </cfRule>
  </conditionalFormatting>
  <conditionalFormatting sqref="R75">
    <cfRule type="expression" dxfId="1811" priority="2997" stopIfTrue="1">
      <formula>Q75="Podst?"</formula>
    </cfRule>
  </conditionalFormatting>
  <conditionalFormatting sqref="T75">
    <cfRule type="expression" dxfId="1810" priority="2996" stopIfTrue="1">
      <formula>Q75="Inne?"</formula>
    </cfRule>
  </conditionalFormatting>
  <conditionalFormatting sqref="S75">
    <cfRule type="expression" dxfId="1809" priority="2995" stopIfTrue="1">
      <formula>Q75="Kier?"</formula>
    </cfRule>
  </conditionalFormatting>
  <conditionalFormatting sqref="R75">
    <cfRule type="expression" dxfId="1808" priority="2994" stopIfTrue="1">
      <formula>Q75="Podst?"</formula>
    </cfRule>
  </conditionalFormatting>
  <conditionalFormatting sqref="T75">
    <cfRule type="expression" dxfId="1807" priority="2993" stopIfTrue="1">
      <formula>Q75="Inne?"</formula>
    </cfRule>
  </conditionalFormatting>
  <conditionalFormatting sqref="S75">
    <cfRule type="expression" dxfId="1806" priority="2992" stopIfTrue="1">
      <formula>Q75="Kier?"</formula>
    </cfRule>
  </conditionalFormatting>
  <conditionalFormatting sqref="R75">
    <cfRule type="expression" dxfId="1805" priority="2991" stopIfTrue="1">
      <formula>Q75="Podst?"</formula>
    </cfRule>
  </conditionalFormatting>
  <conditionalFormatting sqref="T75">
    <cfRule type="expression" dxfId="1804" priority="2990" stopIfTrue="1">
      <formula>Q75="Inne?"</formula>
    </cfRule>
  </conditionalFormatting>
  <conditionalFormatting sqref="T75">
    <cfRule type="expression" dxfId="1803" priority="2989" stopIfTrue="1">
      <formula>Q75="Inne?"</formula>
    </cfRule>
  </conditionalFormatting>
  <conditionalFormatting sqref="S75">
    <cfRule type="expression" dxfId="1802" priority="2988" stopIfTrue="1">
      <formula>Q75="Kier?"</formula>
    </cfRule>
  </conditionalFormatting>
  <conditionalFormatting sqref="R75">
    <cfRule type="expression" dxfId="1801" priority="2987" stopIfTrue="1">
      <formula>Q75="Podst?"</formula>
    </cfRule>
  </conditionalFormatting>
  <conditionalFormatting sqref="T75">
    <cfRule type="expression" dxfId="1800" priority="2986" stopIfTrue="1">
      <formula>Q75="Inne?"</formula>
    </cfRule>
  </conditionalFormatting>
  <conditionalFormatting sqref="S75">
    <cfRule type="expression" dxfId="1799" priority="2985" stopIfTrue="1">
      <formula>Q75="Kier?"</formula>
    </cfRule>
  </conditionalFormatting>
  <conditionalFormatting sqref="R75">
    <cfRule type="expression" dxfId="1798" priority="2984" stopIfTrue="1">
      <formula>Q75="Podst?"</formula>
    </cfRule>
  </conditionalFormatting>
  <conditionalFormatting sqref="T75">
    <cfRule type="expression" dxfId="1797" priority="2983" stopIfTrue="1">
      <formula>Q75="Inne?"</formula>
    </cfRule>
  </conditionalFormatting>
  <conditionalFormatting sqref="S75">
    <cfRule type="expression" dxfId="1796" priority="2982" stopIfTrue="1">
      <formula>Q75="Kier?"</formula>
    </cfRule>
  </conditionalFormatting>
  <conditionalFormatting sqref="R75">
    <cfRule type="expression" dxfId="1795" priority="2981" stopIfTrue="1">
      <formula>Q75="Podst?"</formula>
    </cfRule>
  </conditionalFormatting>
  <conditionalFormatting sqref="T75">
    <cfRule type="expression" dxfId="1794" priority="2980" stopIfTrue="1">
      <formula>Q75="Inne?"</formula>
    </cfRule>
  </conditionalFormatting>
  <conditionalFormatting sqref="S75">
    <cfRule type="expression" dxfId="1793" priority="2979" stopIfTrue="1">
      <formula>Q75="Kier?"</formula>
    </cfRule>
  </conditionalFormatting>
  <conditionalFormatting sqref="R75">
    <cfRule type="expression" dxfId="1792" priority="2978" stopIfTrue="1">
      <formula>Q75="Podst?"</formula>
    </cfRule>
  </conditionalFormatting>
  <conditionalFormatting sqref="P75">
    <cfRule type="expression" dxfId="1791" priority="2977" stopIfTrue="1">
      <formula>AND(P75="*",L75="obi")</formula>
    </cfRule>
  </conditionalFormatting>
  <conditionalFormatting sqref="T75">
    <cfRule type="expression" dxfId="1790" priority="2976" stopIfTrue="1">
      <formula>Q75="Inne?"</formula>
    </cfRule>
  </conditionalFormatting>
  <conditionalFormatting sqref="S75">
    <cfRule type="expression" dxfId="1789" priority="2975" stopIfTrue="1">
      <formula>Q75="Kier?"</formula>
    </cfRule>
  </conditionalFormatting>
  <conditionalFormatting sqref="R75">
    <cfRule type="expression" dxfId="1788" priority="2974" stopIfTrue="1">
      <formula>Q75="Podst?"</formula>
    </cfRule>
  </conditionalFormatting>
  <conditionalFormatting sqref="T75">
    <cfRule type="expression" dxfId="1787" priority="2973" stopIfTrue="1">
      <formula>Q75="Inne?"</formula>
    </cfRule>
  </conditionalFormatting>
  <conditionalFormatting sqref="S75">
    <cfRule type="expression" dxfId="1786" priority="2972" stopIfTrue="1">
      <formula>Q75="Kier?"</formula>
    </cfRule>
  </conditionalFormatting>
  <conditionalFormatting sqref="R75">
    <cfRule type="expression" dxfId="1785" priority="2971" stopIfTrue="1">
      <formula>Q75="Podst?"</formula>
    </cfRule>
  </conditionalFormatting>
  <conditionalFormatting sqref="R75">
    <cfRule type="expression" dxfId="1784" priority="2970" stopIfTrue="1">
      <formula>Q75="Podst?"</formula>
    </cfRule>
  </conditionalFormatting>
  <conditionalFormatting sqref="S75">
    <cfRule type="expression" dxfId="1783" priority="2969" stopIfTrue="1">
      <formula>Q75="Kier?"</formula>
    </cfRule>
  </conditionalFormatting>
  <conditionalFormatting sqref="T75">
    <cfRule type="expression" dxfId="1782" priority="2968" stopIfTrue="1">
      <formula>Q75="Inne?"</formula>
    </cfRule>
  </conditionalFormatting>
  <conditionalFormatting sqref="T75">
    <cfRule type="expression" dxfId="1781" priority="2967" stopIfTrue="1">
      <formula>Q75="Inne?"</formula>
    </cfRule>
  </conditionalFormatting>
  <conditionalFormatting sqref="S75">
    <cfRule type="expression" dxfId="1780" priority="2966" stopIfTrue="1">
      <formula>Q75="Kier?"</formula>
    </cfRule>
  </conditionalFormatting>
  <conditionalFormatting sqref="T75">
    <cfRule type="expression" dxfId="1779" priority="2965" stopIfTrue="1">
      <formula>Q75="Inne?"</formula>
    </cfRule>
  </conditionalFormatting>
  <conditionalFormatting sqref="S75">
    <cfRule type="expression" dxfId="1778" priority="2964" stopIfTrue="1">
      <formula>Q75="Kier?"</formula>
    </cfRule>
  </conditionalFormatting>
  <conditionalFormatting sqref="R75">
    <cfRule type="expression" dxfId="1777" priority="2963" stopIfTrue="1">
      <formula>Q75="Podst?"</formula>
    </cfRule>
  </conditionalFormatting>
  <conditionalFormatting sqref="P75">
    <cfRule type="expression" dxfId="1776" priority="2962" stopIfTrue="1">
      <formula>AND(P75="*",L75="obi")</formula>
    </cfRule>
  </conditionalFormatting>
  <conditionalFormatting sqref="S75">
    <cfRule type="expression" dxfId="1775" priority="2961" stopIfTrue="1">
      <formula>Q75="Kier?"</formula>
    </cfRule>
  </conditionalFormatting>
  <conditionalFormatting sqref="T75">
    <cfRule type="expression" dxfId="1774" priority="2960" stopIfTrue="1">
      <formula>Q75="Inne?"</formula>
    </cfRule>
  </conditionalFormatting>
  <conditionalFormatting sqref="R75">
    <cfRule type="expression" dxfId="1773" priority="2959" stopIfTrue="1">
      <formula>Q75="Podst?"</formula>
    </cfRule>
  </conditionalFormatting>
  <conditionalFormatting sqref="T75">
    <cfRule type="expression" dxfId="1772" priority="2958" stopIfTrue="1">
      <formula>Q75="Inne?"</formula>
    </cfRule>
  </conditionalFormatting>
  <conditionalFormatting sqref="S75">
    <cfRule type="expression" dxfId="1771" priority="2957" stopIfTrue="1">
      <formula>Q75="Kier?"</formula>
    </cfRule>
  </conditionalFormatting>
  <conditionalFormatting sqref="R75">
    <cfRule type="expression" dxfId="1770" priority="2956" stopIfTrue="1">
      <formula>Q75="Podst?"</formula>
    </cfRule>
  </conditionalFormatting>
  <conditionalFormatting sqref="T75">
    <cfRule type="expression" dxfId="1769" priority="2955" stopIfTrue="1">
      <formula>Q75="Inne?"</formula>
    </cfRule>
  </conditionalFormatting>
  <conditionalFormatting sqref="S75">
    <cfRule type="expression" dxfId="1768" priority="2954" stopIfTrue="1">
      <formula>Q75="Kier?"</formula>
    </cfRule>
  </conditionalFormatting>
  <conditionalFormatting sqref="R75">
    <cfRule type="expression" dxfId="1767" priority="2953" stopIfTrue="1">
      <formula>Q75="Podst?"</formula>
    </cfRule>
  </conditionalFormatting>
  <conditionalFormatting sqref="T75">
    <cfRule type="expression" dxfId="1766" priority="2952" stopIfTrue="1">
      <formula>Q75="Inne?"</formula>
    </cfRule>
  </conditionalFormatting>
  <conditionalFormatting sqref="S75">
    <cfRule type="expression" dxfId="1765" priority="2951" stopIfTrue="1">
      <formula>Q75="Kier?"</formula>
    </cfRule>
  </conditionalFormatting>
  <conditionalFormatting sqref="R75">
    <cfRule type="expression" dxfId="1764" priority="2950" stopIfTrue="1">
      <formula>Q75="Podst?"</formula>
    </cfRule>
  </conditionalFormatting>
  <conditionalFormatting sqref="P75">
    <cfRule type="expression" dxfId="1763" priority="2949" stopIfTrue="1">
      <formula>AND(P75="*",L75="obi")</formula>
    </cfRule>
  </conditionalFormatting>
  <conditionalFormatting sqref="S75">
    <cfRule type="expression" dxfId="1762" priority="2948" stopIfTrue="1">
      <formula>Q75="Kier?"</formula>
    </cfRule>
  </conditionalFormatting>
  <conditionalFormatting sqref="R75">
    <cfRule type="expression" dxfId="1761" priority="2947" stopIfTrue="1">
      <formula>Q75="Podst?"</formula>
    </cfRule>
  </conditionalFormatting>
  <conditionalFormatting sqref="S75">
    <cfRule type="expression" dxfId="1760" priority="2946" stopIfTrue="1">
      <formula>Q75="Kier?"</formula>
    </cfRule>
  </conditionalFormatting>
  <conditionalFormatting sqref="R75">
    <cfRule type="expression" dxfId="1759" priority="2945" stopIfTrue="1">
      <formula>Q75="Podst?"</formula>
    </cfRule>
  </conditionalFormatting>
  <conditionalFormatting sqref="T75">
    <cfRule type="expression" dxfId="1758" priority="2944" stopIfTrue="1">
      <formula>R75="Kier?"</formula>
    </cfRule>
  </conditionalFormatting>
  <conditionalFormatting sqref="T75">
    <cfRule type="expression" dxfId="1757" priority="2943" stopIfTrue="1">
      <formula>R75="Kier?"</formula>
    </cfRule>
  </conditionalFormatting>
  <conditionalFormatting sqref="T75">
    <cfRule type="expression" dxfId="1756" priority="2942" stopIfTrue="1">
      <formula>R75="Kier?"</formula>
    </cfRule>
  </conditionalFormatting>
  <conditionalFormatting sqref="T75">
    <cfRule type="expression" dxfId="1755" priority="2941" stopIfTrue="1">
      <formula>Q75="Inne?"</formula>
    </cfRule>
  </conditionalFormatting>
  <conditionalFormatting sqref="S75">
    <cfRule type="expression" dxfId="1754" priority="2940" stopIfTrue="1">
      <formula>Q75="Kier?"</formula>
    </cfRule>
  </conditionalFormatting>
  <conditionalFormatting sqref="R75">
    <cfRule type="expression" dxfId="1753" priority="2939" stopIfTrue="1">
      <formula>Q75="Podst?"</formula>
    </cfRule>
  </conditionalFormatting>
  <conditionalFormatting sqref="P75">
    <cfRule type="expression" dxfId="1752" priority="2938" stopIfTrue="1">
      <formula>AND(P75="*",L75="obi")</formula>
    </cfRule>
  </conditionalFormatting>
  <conditionalFormatting sqref="T75">
    <cfRule type="expression" dxfId="1751" priority="2937" stopIfTrue="1">
      <formula>Q75="Inne?"</formula>
    </cfRule>
  </conditionalFormatting>
  <conditionalFormatting sqref="S75">
    <cfRule type="expression" dxfId="1750" priority="2936" stopIfTrue="1">
      <formula>Q75="Kier?"</formula>
    </cfRule>
  </conditionalFormatting>
  <conditionalFormatting sqref="R75">
    <cfRule type="expression" dxfId="1749" priority="2935" stopIfTrue="1">
      <formula>Q75="Podst?"</formula>
    </cfRule>
  </conditionalFormatting>
  <conditionalFormatting sqref="S75">
    <cfRule type="expression" dxfId="1748" priority="2934" stopIfTrue="1">
      <formula>Q75="Kier?"</formula>
    </cfRule>
  </conditionalFormatting>
  <conditionalFormatting sqref="R75">
    <cfRule type="expression" dxfId="1747" priority="2933" stopIfTrue="1">
      <formula>Q75="Podst?"</formula>
    </cfRule>
  </conditionalFormatting>
  <conditionalFormatting sqref="T75">
    <cfRule type="expression" dxfId="1746" priority="2932" stopIfTrue="1">
      <formula>Q75="Inne?"</formula>
    </cfRule>
  </conditionalFormatting>
  <conditionalFormatting sqref="R75">
    <cfRule type="expression" dxfId="1745" priority="2931" stopIfTrue="1">
      <formula>Q75="Podst?"</formula>
    </cfRule>
  </conditionalFormatting>
  <conditionalFormatting sqref="S75">
    <cfRule type="expression" dxfId="1744" priority="2930" stopIfTrue="1">
      <formula>Q75="Kier?"</formula>
    </cfRule>
  </conditionalFormatting>
  <conditionalFormatting sqref="S75">
    <cfRule type="expression" dxfId="1743" priority="2929" stopIfTrue="1">
      <formula>Q75="Kier?"</formula>
    </cfRule>
  </conditionalFormatting>
  <conditionalFormatting sqref="T75">
    <cfRule type="expression" dxfId="1742" priority="2928" stopIfTrue="1">
      <formula>Q75="Inne?"</formula>
    </cfRule>
  </conditionalFormatting>
  <conditionalFormatting sqref="S75">
    <cfRule type="expression" dxfId="1741" priority="2927" stopIfTrue="1">
      <formula>Q75="Kier?"</formula>
    </cfRule>
  </conditionalFormatting>
  <conditionalFormatting sqref="R75">
    <cfRule type="expression" dxfId="1740" priority="2926" stopIfTrue="1">
      <formula>Q75="Podst?"</formula>
    </cfRule>
  </conditionalFormatting>
  <conditionalFormatting sqref="T75">
    <cfRule type="expression" dxfId="1739" priority="2925" stopIfTrue="1">
      <formula>Q75="Inne?"</formula>
    </cfRule>
  </conditionalFormatting>
  <conditionalFormatting sqref="S75">
    <cfRule type="expression" dxfId="1738" priority="2924" stopIfTrue="1">
      <formula>Q75="Kier?"</formula>
    </cfRule>
  </conditionalFormatting>
  <conditionalFormatting sqref="R75">
    <cfRule type="expression" dxfId="1737" priority="2923" stopIfTrue="1">
      <formula>Q75="Podst?"</formula>
    </cfRule>
  </conditionalFormatting>
  <conditionalFormatting sqref="T75">
    <cfRule type="expression" dxfId="1736" priority="2922" stopIfTrue="1">
      <formula>Q75="Inne?"</formula>
    </cfRule>
  </conditionalFormatting>
  <conditionalFormatting sqref="R75">
    <cfRule type="expression" dxfId="1735" priority="2921" stopIfTrue="1">
      <formula>Q75="Podst?"</formula>
    </cfRule>
  </conditionalFormatting>
  <conditionalFormatting sqref="S75">
    <cfRule type="expression" dxfId="1734" priority="2920" stopIfTrue="1">
      <formula>Q75="Kier?"</formula>
    </cfRule>
  </conditionalFormatting>
  <conditionalFormatting sqref="S75">
    <cfRule type="expression" dxfId="1733" priority="2919" stopIfTrue="1">
      <formula>Q75="Kier?"</formula>
    </cfRule>
  </conditionalFormatting>
  <conditionalFormatting sqref="T75">
    <cfRule type="expression" dxfId="1732" priority="2918" stopIfTrue="1">
      <formula>Q75="Inne?"</formula>
    </cfRule>
  </conditionalFormatting>
  <conditionalFormatting sqref="S75">
    <cfRule type="expression" dxfId="1731" priority="2917" stopIfTrue="1">
      <formula>Q75="Kier?"</formula>
    </cfRule>
  </conditionalFormatting>
  <conditionalFormatting sqref="R75">
    <cfRule type="expression" dxfId="1730" priority="2916" stopIfTrue="1">
      <formula>Q75="Podst?"</formula>
    </cfRule>
  </conditionalFormatting>
  <conditionalFormatting sqref="T75">
    <cfRule type="expression" dxfId="1729" priority="2915" stopIfTrue="1">
      <formula>Q75="Inne?"</formula>
    </cfRule>
  </conditionalFormatting>
  <conditionalFormatting sqref="S75">
    <cfRule type="expression" dxfId="1728" priority="2914" stopIfTrue="1">
      <formula>Q75="Kier?"</formula>
    </cfRule>
  </conditionalFormatting>
  <conditionalFormatting sqref="R75">
    <cfRule type="expression" dxfId="1727" priority="2913" stopIfTrue="1">
      <formula>Q75="Podst?"</formula>
    </cfRule>
  </conditionalFormatting>
  <conditionalFormatting sqref="R75">
    <cfRule type="expression" dxfId="1726" priority="2912" stopIfTrue="1">
      <formula>Q57="Podst?"</formula>
    </cfRule>
  </conditionalFormatting>
  <conditionalFormatting sqref="S75">
    <cfRule type="expression" dxfId="1725" priority="2911" stopIfTrue="1">
      <formula>Q57="Kier?"</formula>
    </cfRule>
  </conditionalFormatting>
  <conditionalFormatting sqref="T75">
    <cfRule type="expression" dxfId="1724" priority="2910" stopIfTrue="1">
      <formula>Q57="Inne?"</formula>
    </cfRule>
  </conditionalFormatting>
  <conditionalFormatting sqref="T75">
    <cfRule type="expression" dxfId="1723" priority="2909" stopIfTrue="1">
      <formula>Q75="Inne?"</formula>
    </cfRule>
  </conditionalFormatting>
  <conditionalFormatting sqref="S75">
    <cfRule type="expression" dxfId="1722" priority="2908" stopIfTrue="1">
      <formula>Q75="Kier?"</formula>
    </cfRule>
  </conditionalFormatting>
  <conditionalFormatting sqref="R75">
    <cfRule type="expression" dxfId="1721" priority="2907" stopIfTrue="1">
      <formula>Q75="Podst?"</formula>
    </cfRule>
  </conditionalFormatting>
  <conditionalFormatting sqref="T75">
    <cfRule type="expression" dxfId="1720" priority="2906" stopIfTrue="1">
      <formula>Q75="Inne?"</formula>
    </cfRule>
  </conditionalFormatting>
  <conditionalFormatting sqref="S75">
    <cfRule type="expression" dxfId="1719" priority="2905" stopIfTrue="1">
      <formula>Q75="Kier?"</formula>
    </cfRule>
  </conditionalFormatting>
  <conditionalFormatting sqref="R75">
    <cfRule type="expression" dxfId="1718" priority="2904" stopIfTrue="1">
      <formula>Q75="Podst?"</formula>
    </cfRule>
  </conditionalFormatting>
  <conditionalFormatting sqref="T75">
    <cfRule type="expression" dxfId="1717" priority="2903" stopIfTrue="1">
      <formula>Q75="Inne?"</formula>
    </cfRule>
  </conditionalFormatting>
  <conditionalFormatting sqref="S75">
    <cfRule type="expression" dxfId="1716" priority="2902" stopIfTrue="1">
      <formula>Q75="Kier?"</formula>
    </cfRule>
  </conditionalFormatting>
  <conditionalFormatting sqref="R75">
    <cfRule type="expression" dxfId="1715" priority="2901" stopIfTrue="1">
      <formula>Q75="Podst?"</formula>
    </cfRule>
  </conditionalFormatting>
  <conditionalFormatting sqref="T75">
    <cfRule type="expression" dxfId="1714" priority="2900" stopIfTrue="1">
      <formula>Q75="Inne?"</formula>
    </cfRule>
  </conditionalFormatting>
  <conditionalFormatting sqref="S75">
    <cfRule type="expression" dxfId="1713" priority="2899" stopIfTrue="1">
      <formula>Q75="Kier?"</formula>
    </cfRule>
  </conditionalFormatting>
  <conditionalFormatting sqref="R75">
    <cfRule type="expression" dxfId="1712" priority="2898" stopIfTrue="1">
      <formula>Q75="Podst?"</formula>
    </cfRule>
  </conditionalFormatting>
  <conditionalFormatting sqref="P75">
    <cfRule type="expression" dxfId="1711" priority="2897" stopIfTrue="1">
      <formula>AND(P75="*",L75="obi")</formula>
    </cfRule>
  </conditionalFormatting>
  <conditionalFormatting sqref="T75">
    <cfRule type="expression" dxfId="1710" priority="2896" stopIfTrue="1">
      <formula>Q75="Inne?"</formula>
    </cfRule>
  </conditionalFormatting>
  <conditionalFormatting sqref="S75">
    <cfRule type="expression" dxfId="1709" priority="2895" stopIfTrue="1">
      <formula>Q75="Kier?"</formula>
    </cfRule>
  </conditionalFormatting>
  <conditionalFormatting sqref="R75">
    <cfRule type="expression" dxfId="1708" priority="2894" stopIfTrue="1">
      <formula>Q75="Podst?"</formula>
    </cfRule>
  </conditionalFormatting>
  <conditionalFormatting sqref="T75">
    <cfRule type="expression" dxfId="1707" priority="2893" stopIfTrue="1">
      <formula>Q75="Inne?"</formula>
    </cfRule>
  </conditionalFormatting>
  <conditionalFormatting sqref="S75">
    <cfRule type="expression" dxfId="1706" priority="2892" stopIfTrue="1">
      <formula>Q75="Kier?"</formula>
    </cfRule>
  </conditionalFormatting>
  <conditionalFormatting sqref="R75">
    <cfRule type="expression" dxfId="1705" priority="2891" stopIfTrue="1">
      <formula>Q75="Podst?"</formula>
    </cfRule>
  </conditionalFormatting>
  <conditionalFormatting sqref="P77">
    <cfRule type="expression" dxfId="1704" priority="2838" stopIfTrue="1">
      <formula>AND(P77="*",L77="obi")</formula>
    </cfRule>
  </conditionalFormatting>
  <conditionalFormatting sqref="P77">
    <cfRule type="expression" dxfId="1703" priority="2823" stopIfTrue="1">
      <formula>AND(P77="*",L77="obi")</formula>
    </cfRule>
  </conditionalFormatting>
  <conditionalFormatting sqref="P77">
    <cfRule type="expression" dxfId="1702" priority="2810" stopIfTrue="1">
      <formula>AND(P77="*",L77="obi")</formula>
    </cfRule>
  </conditionalFormatting>
  <conditionalFormatting sqref="P77">
    <cfRule type="expression" dxfId="1701" priority="2799" stopIfTrue="1">
      <formula>AND(P77="*",L77="obi")</formula>
    </cfRule>
  </conditionalFormatting>
  <conditionalFormatting sqref="P77">
    <cfRule type="expression" dxfId="1700" priority="2758" stopIfTrue="1">
      <formula>AND(P77="*",L77="obi")</formula>
    </cfRule>
  </conditionalFormatting>
  <conditionalFormatting sqref="T79">
    <cfRule type="expression" dxfId="1699" priority="2751" stopIfTrue="1">
      <formula>Q79="Inne?"</formula>
    </cfRule>
  </conditionalFormatting>
  <conditionalFormatting sqref="S79">
    <cfRule type="expression" dxfId="1698" priority="2750" stopIfTrue="1">
      <formula>Q79="Kier?"</formula>
    </cfRule>
  </conditionalFormatting>
  <conditionalFormatting sqref="R79">
    <cfRule type="expression" dxfId="1697" priority="2749" stopIfTrue="1">
      <formula>Q79="Podst?"</formula>
    </cfRule>
  </conditionalFormatting>
  <conditionalFormatting sqref="T79">
    <cfRule type="expression" dxfId="1696" priority="2748" stopIfTrue="1">
      <formula>Q79="Inne?"</formula>
    </cfRule>
  </conditionalFormatting>
  <conditionalFormatting sqref="S79">
    <cfRule type="expression" dxfId="1695" priority="2747" stopIfTrue="1">
      <formula>Q79="Kier?"</formula>
    </cfRule>
  </conditionalFormatting>
  <conditionalFormatting sqref="R79">
    <cfRule type="expression" dxfId="1694" priority="2746" stopIfTrue="1">
      <formula>Q79="Podst?"</formula>
    </cfRule>
  </conditionalFormatting>
  <conditionalFormatting sqref="T79">
    <cfRule type="expression" dxfId="1693" priority="2745" stopIfTrue="1">
      <formula>Q79="Inne?"</formula>
    </cfRule>
  </conditionalFormatting>
  <conditionalFormatting sqref="S79">
    <cfRule type="expression" dxfId="1692" priority="2744" stopIfTrue="1">
      <formula>Q79="Kier?"</formula>
    </cfRule>
  </conditionalFormatting>
  <conditionalFormatting sqref="R79">
    <cfRule type="expression" dxfId="1691" priority="2743" stopIfTrue="1">
      <formula>Q79="Podst?"</formula>
    </cfRule>
  </conditionalFormatting>
  <conditionalFormatting sqref="S79">
    <cfRule type="expression" dxfId="1690" priority="2742" stopIfTrue="1">
      <formula>Q79="Kier?"</formula>
    </cfRule>
  </conditionalFormatting>
  <conditionalFormatting sqref="R79">
    <cfRule type="expression" dxfId="1689" priority="2741" stopIfTrue="1">
      <formula>Q79="Podst?"</formula>
    </cfRule>
  </conditionalFormatting>
  <conditionalFormatting sqref="T79">
    <cfRule type="expression" dxfId="1688" priority="2740" stopIfTrue="1">
      <formula>Q79="Inne?"</formula>
    </cfRule>
  </conditionalFormatting>
  <conditionalFormatting sqref="T79">
    <cfRule type="expression" dxfId="1687" priority="2739" stopIfTrue="1">
      <formula>Q79="Inne?"</formula>
    </cfRule>
  </conditionalFormatting>
  <conditionalFormatting sqref="T79">
    <cfRule type="expression" dxfId="1686" priority="2738" stopIfTrue="1">
      <formula>Q79="Inne?"</formula>
    </cfRule>
  </conditionalFormatting>
  <conditionalFormatting sqref="S79">
    <cfRule type="expression" dxfId="1685" priority="2737" stopIfTrue="1">
      <formula>Q79="Kier?"</formula>
    </cfRule>
  </conditionalFormatting>
  <conditionalFormatting sqref="R79">
    <cfRule type="expression" dxfId="1684" priority="2736" stopIfTrue="1">
      <formula>Q79="Podst?"</formula>
    </cfRule>
  </conditionalFormatting>
  <conditionalFormatting sqref="R79">
    <cfRule type="expression" dxfId="1683" priority="2735" stopIfTrue="1">
      <formula>Q79="Podst?"</formula>
    </cfRule>
  </conditionalFormatting>
  <conditionalFormatting sqref="T79">
    <cfRule type="expression" dxfId="1682" priority="2734" stopIfTrue="1">
      <formula>Q79="Inne?"</formula>
    </cfRule>
  </conditionalFormatting>
  <conditionalFormatting sqref="S79">
    <cfRule type="expression" dxfId="1681" priority="2733" stopIfTrue="1">
      <formula>Q79="Kier?"</formula>
    </cfRule>
  </conditionalFormatting>
  <conditionalFormatting sqref="R79">
    <cfRule type="expression" dxfId="1680" priority="2732" stopIfTrue="1">
      <formula>Q79="Podst?"</formula>
    </cfRule>
  </conditionalFormatting>
  <conditionalFormatting sqref="T79">
    <cfRule type="expression" dxfId="1679" priority="2731" stopIfTrue="1">
      <formula>Q79="Inne?"</formula>
    </cfRule>
  </conditionalFormatting>
  <conditionalFormatting sqref="S79">
    <cfRule type="expression" dxfId="1678" priority="2730" stopIfTrue="1">
      <formula>Q79="Kier?"</formula>
    </cfRule>
  </conditionalFormatting>
  <conditionalFormatting sqref="R79">
    <cfRule type="expression" dxfId="1677" priority="2729" stopIfTrue="1">
      <formula>Q79="Podst?"</formula>
    </cfRule>
  </conditionalFormatting>
  <conditionalFormatting sqref="T79">
    <cfRule type="expression" dxfId="1676" priority="2728" stopIfTrue="1">
      <formula>Q79="Inne?"</formula>
    </cfRule>
  </conditionalFormatting>
  <conditionalFormatting sqref="S79">
    <cfRule type="expression" dxfId="1675" priority="2727" stopIfTrue="1">
      <formula>Q79="Kier?"</formula>
    </cfRule>
  </conditionalFormatting>
  <conditionalFormatting sqref="R79">
    <cfRule type="expression" dxfId="1674" priority="2726" stopIfTrue="1">
      <formula>Q79="Podst?"</formula>
    </cfRule>
  </conditionalFormatting>
  <conditionalFormatting sqref="T79">
    <cfRule type="expression" dxfId="1673" priority="2725" stopIfTrue="1">
      <formula>Q79="Inne?"</formula>
    </cfRule>
  </conditionalFormatting>
  <conditionalFormatting sqref="T79">
    <cfRule type="expression" dxfId="1672" priority="2724" stopIfTrue="1">
      <formula>Q79="Inne?"</formula>
    </cfRule>
  </conditionalFormatting>
  <conditionalFormatting sqref="S79">
    <cfRule type="expression" dxfId="1671" priority="2723" stopIfTrue="1">
      <formula>Q79="Kier?"</formula>
    </cfRule>
  </conditionalFormatting>
  <conditionalFormatting sqref="R79">
    <cfRule type="expression" dxfId="1670" priority="2722" stopIfTrue="1">
      <formula>Q79="Podst?"</formula>
    </cfRule>
  </conditionalFormatting>
  <conditionalFormatting sqref="T79">
    <cfRule type="expression" dxfId="1669" priority="2721" stopIfTrue="1">
      <formula>Q79="Inne?"</formula>
    </cfRule>
  </conditionalFormatting>
  <conditionalFormatting sqref="S79">
    <cfRule type="expression" dxfId="1668" priority="2720" stopIfTrue="1">
      <formula>Q79="Kier?"</formula>
    </cfRule>
  </conditionalFormatting>
  <conditionalFormatting sqref="R79">
    <cfRule type="expression" dxfId="1667" priority="2719" stopIfTrue="1">
      <formula>Q79="Podst?"</formula>
    </cfRule>
  </conditionalFormatting>
  <conditionalFormatting sqref="T79">
    <cfRule type="expression" dxfId="1666" priority="2718" stopIfTrue="1">
      <formula>Q79="Inne?"</formula>
    </cfRule>
  </conditionalFormatting>
  <conditionalFormatting sqref="S79">
    <cfRule type="expression" dxfId="1665" priority="2717" stopIfTrue="1">
      <formula>Q79="Kier?"</formula>
    </cfRule>
  </conditionalFormatting>
  <conditionalFormatting sqref="R79">
    <cfRule type="expression" dxfId="1664" priority="2716" stopIfTrue="1">
      <formula>Q79="Podst?"</formula>
    </cfRule>
  </conditionalFormatting>
  <conditionalFormatting sqref="T79">
    <cfRule type="expression" dxfId="1663" priority="2715" stopIfTrue="1">
      <formula>Q79="Inne?"</formula>
    </cfRule>
  </conditionalFormatting>
  <conditionalFormatting sqref="S79">
    <cfRule type="expression" dxfId="1662" priority="2714" stopIfTrue="1">
      <formula>Q79="Kier?"</formula>
    </cfRule>
  </conditionalFormatting>
  <conditionalFormatting sqref="R79">
    <cfRule type="expression" dxfId="1661" priority="2713" stopIfTrue="1">
      <formula>Q79="Podst?"</formula>
    </cfRule>
  </conditionalFormatting>
  <conditionalFormatting sqref="T79">
    <cfRule type="expression" dxfId="1660" priority="2712" stopIfTrue="1">
      <formula>Q79="Inne?"</formula>
    </cfRule>
  </conditionalFormatting>
  <conditionalFormatting sqref="T79">
    <cfRule type="expression" dxfId="1659" priority="2711" stopIfTrue="1">
      <formula>Q79="Inne?"</formula>
    </cfRule>
  </conditionalFormatting>
  <conditionalFormatting sqref="S79">
    <cfRule type="expression" dxfId="1658" priority="2710" stopIfTrue="1">
      <formula>Q79="Kier?"</formula>
    </cfRule>
  </conditionalFormatting>
  <conditionalFormatting sqref="R79">
    <cfRule type="expression" dxfId="1657" priority="2709" stopIfTrue="1">
      <formula>Q79="Podst?"</formula>
    </cfRule>
  </conditionalFormatting>
  <conditionalFormatting sqref="T79">
    <cfRule type="expression" dxfId="1656" priority="2708" stopIfTrue="1">
      <formula>Q79="Inne?"</formula>
    </cfRule>
  </conditionalFormatting>
  <conditionalFormatting sqref="S79">
    <cfRule type="expression" dxfId="1655" priority="2707" stopIfTrue="1">
      <formula>Q79="Kier?"</formula>
    </cfRule>
  </conditionalFormatting>
  <conditionalFormatting sqref="R79">
    <cfRule type="expression" dxfId="1654" priority="2706" stopIfTrue="1">
      <formula>Q79="Podst?"</formula>
    </cfRule>
  </conditionalFormatting>
  <conditionalFormatting sqref="T79">
    <cfRule type="expression" dxfId="1653" priority="2705" stopIfTrue="1">
      <formula>Q79="Inne?"</formula>
    </cfRule>
  </conditionalFormatting>
  <conditionalFormatting sqref="S79">
    <cfRule type="expression" dxfId="1652" priority="2704" stopIfTrue="1">
      <formula>Q79="Kier?"</formula>
    </cfRule>
  </conditionalFormatting>
  <conditionalFormatting sqref="R79">
    <cfRule type="expression" dxfId="1651" priority="2703" stopIfTrue="1">
      <formula>Q79="Podst?"</formula>
    </cfRule>
  </conditionalFormatting>
  <conditionalFormatting sqref="T79">
    <cfRule type="expression" dxfId="1650" priority="2702" stopIfTrue="1">
      <formula>Q79="Inne?"</formula>
    </cfRule>
  </conditionalFormatting>
  <conditionalFormatting sqref="S79">
    <cfRule type="expression" dxfId="1649" priority="2701" stopIfTrue="1">
      <formula>Q79="Kier?"</formula>
    </cfRule>
  </conditionalFormatting>
  <conditionalFormatting sqref="R79">
    <cfRule type="expression" dxfId="1648" priority="2700" stopIfTrue="1">
      <formula>Q79="Podst?"</formula>
    </cfRule>
  </conditionalFormatting>
  <conditionalFormatting sqref="P79">
    <cfRule type="expression" dxfId="1647" priority="2699" stopIfTrue="1">
      <formula>AND(P79="*",L79="obi")</formula>
    </cfRule>
  </conditionalFormatting>
  <conditionalFormatting sqref="T79">
    <cfRule type="expression" dxfId="1646" priority="2698" stopIfTrue="1">
      <formula>Q79="Inne?"</formula>
    </cfRule>
  </conditionalFormatting>
  <conditionalFormatting sqref="S79">
    <cfRule type="expression" dxfId="1645" priority="2697" stopIfTrue="1">
      <formula>Q79="Kier?"</formula>
    </cfRule>
  </conditionalFormatting>
  <conditionalFormatting sqref="R79">
    <cfRule type="expression" dxfId="1644" priority="2696" stopIfTrue="1">
      <formula>Q79="Podst?"</formula>
    </cfRule>
  </conditionalFormatting>
  <conditionalFormatting sqref="T79">
    <cfRule type="expression" dxfId="1643" priority="2695" stopIfTrue="1">
      <formula>Q79="Inne?"</formula>
    </cfRule>
  </conditionalFormatting>
  <conditionalFormatting sqref="S79">
    <cfRule type="expression" dxfId="1642" priority="2694" stopIfTrue="1">
      <formula>Q79="Kier?"</formula>
    </cfRule>
  </conditionalFormatting>
  <conditionalFormatting sqref="R79">
    <cfRule type="expression" dxfId="1641" priority="2693" stopIfTrue="1">
      <formula>Q79="Podst?"</formula>
    </cfRule>
  </conditionalFormatting>
  <conditionalFormatting sqref="R79">
    <cfRule type="expression" dxfId="1640" priority="2692" stopIfTrue="1">
      <formula>Q79="Podst?"</formula>
    </cfRule>
  </conditionalFormatting>
  <conditionalFormatting sqref="S79">
    <cfRule type="expression" dxfId="1639" priority="2691" stopIfTrue="1">
      <formula>Q79="Kier?"</formula>
    </cfRule>
  </conditionalFormatting>
  <conditionalFormatting sqref="T79">
    <cfRule type="expression" dxfId="1638" priority="2690" stopIfTrue="1">
      <formula>Q79="Inne?"</formula>
    </cfRule>
  </conditionalFormatting>
  <conditionalFormatting sqref="T79">
    <cfRule type="expression" dxfId="1637" priority="2689" stopIfTrue="1">
      <formula>Q79="Inne?"</formula>
    </cfRule>
  </conditionalFormatting>
  <conditionalFormatting sqref="S79">
    <cfRule type="expression" dxfId="1636" priority="2688" stopIfTrue="1">
      <formula>Q79="Kier?"</formula>
    </cfRule>
  </conditionalFormatting>
  <conditionalFormatting sqref="T79">
    <cfRule type="expression" dxfId="1635" priority="2687" stopIfTrue="1">
      <formula>Q79="Inne?"</formula>
    </cfRule>
  </conditionalFormatting>
  <conditionalFormatting sqref="S79">
    <cfRule type="expression" dxfId="1634" priority="2686" stopIfTrue="1">
      <formula>Q79="Kier?"</formula>
    </cfRule>
  </conditionalFormatting>
  <conditionalFormatting sqref="R79">
    <cfRule type="expression" dxfId="1633" priority="2685" stopIfTrue="1">
      <formula>Q79="Podst?"</formula>
    </cfRule>
  </conditionalFormatting>
  <conditionalFormatting sqref="P79">
    <cfRule type="expression" dxfId="1632" priority="2684" stopIfTrue="1">
      <formula>AND(P79="*",L79="obi")</formula>
    </cfRule>
  </conditionalFormatting>
  <conditionalFormatting sqref="S79">
    <cfRule type="expression" dxfId="1631" priority="2683" stopIfTrue="1">
      <formula>Q79="Kier?"</formula>
    </cfRule>
  </conditionalFormatting>
  <conditionalFormatting sqref="T79">
    <cfRule type="expression" dxfId="1630" priority="2682" stopIfTrue="1">
      <formula>Q79="Inne?"</formula>
    </cfRule>
  </conditionalFormatting>
  <conditionalFormatting sqref="R79">
    <cfRule type="expression" dxfId="1629" priority="2681" stopIfTrue="1">
      <formula>Q79="Podst?"</formula>
    </cfRule>
  </conditionalFormatting>
  <conditionalFormatting sqref="T79">
    <cfRule type="expression" dxfId="1628" priority="2680" stopIfTrue="1">
      <formula>Q79="Inne?"</formula>
    </cfRule>
  </conditionalFormatting>
  <conditionalFormatting sqref="S79">
    <cfRule type="expression" dxfId="1627" priority="2679" stopIfTrue="1">
      <formula>Q79="Kier?"</formula>
    </cfRule>
  </conditionalFormatting>
  <conditionalFormatting sqref="R79">
    <cfRule type="expression" dxfId="1626" priority="2678" stopIfTrue="1">
      <formula>Q79="Podst?"</formula>
    </cfRule>
  </conditionalFormatting>
  <conditionalFormatting sqref="T79">
    <cfRule type="expression" dxfId="1625" priority="2677" stopIfTrue="1">
      <formula>Q79="Inne?"</formula>
    </cfRule>
  </conditionalFormatting>
  <conditionalFormatting sqref="S79">
    <cfRule type="expression" dxfId="1624" priority="2676" stopIfTrue="1">
      <formula>Q79="Kier?"</formula>
    </cfRule>
  </conditionalFormatting>
  <conditionalFormatting sqref="R79">
    <cfRule type="expression" dxfId="1623" priority="2675" stopIfTrue="1">
      <formula>Q79="Podst?"</formula>
    </cfRule>
  </conditionalFormatting>
  <conditionalFormatting sqref="T79">
    <cfRule type="expression" dxfId="1622" priority="2674" stopIfTrue="1">
      <formula>Q79="Inne?"</formula>
    </cfRule>
  </conditionalFormatting>
  <conditionalFormatting sqref="S79">
    <cfRule type="expression" dxfId="1621" priority="2673" stopIfTrue="1">
      <formula>Q79="Kier?"</formula>
    </cfRule>
  </conditionalFormatting>
  <conditionalFormatting sqref="R79">
    <cfRule type="expression" dxfId="1620" priority="2672" stopIfTrue="1">
      <formula>Q79="Podst?"</formula>
    </cfRule>
  </conditionalFormatting>
  <conditionalFormatting sqref="P79">
    <cfRule type="expression" dxfId="1619" priority="2671" stopIfTrue="1">
      <formula>AND(P79="*",L79="obi")</formula>
    </cfRule>
  </conditionalFormatting>
  <conditionalFormatting sqref="S79">
    <cfRule type="expression" dxfId="1618" priority="2670" stopIfTrue="1">
      <formula>Q79="Kier?"</formula>
    </cfRule>
  </conditionalFormatting>
  <conditionalFormatting sqref="R79">
    <cfRule type="expression" dxfId="1617" priority="2669" stopIfTrue="1">
      <formula>Q79="Podst?"</formula>
    </cfRule>
  </conditionalFormatting>
  <conditionalFormatting sqref="S79">
    <cfRule type="expression" dxfId="1616" priority="2668" stopIfTrue="1">
      <formula>Q79="Kier?"</formula>
    </cfRule>
  </conditionalFormatting>
  <conditionalFormatting sqref="R79">
    <cfRule type="expression" dxfId="1615" priority="2667" stopIfTrue="1">
      <formula>Q79="Podst?"</formula>
    </cfRule>
  </conditionalFormatting>
  <conditionalFormatting sqref="T79">
    <cfRule type="expression" dxfId="1614" priority="2666" stopIfTrue="1">
      <formula>R79="Kier?"</formula>
    </cfRule>
  </conditionalFormatting>
  <conditionalFormatting sqref="T79">
    <cfRule type="expression" dxfId="1613" priority="2665" stopIfTrue="1">
      <formula>R79="Kier?"</formula>
    </cfRule>
  </conditionalFormatting>
  <conditionalFormatting sqref="T79">
    <cfRule type="expression" dxfId="1612" priority="2664" stopIfTrue="1">
      <formula>R79="Kier?"</formula>
    </cfRule>
  </conditionalFormatting>
  <conditionalFormatting sqref="T79">
    <cfRule type="expression" dxfId="1611" priority="2663" stopIfTrue="1">
      <formula>Q79="Inne?"</formula>
    </cfRule>
  </conditionalFormatting>
  <conditionalFormatting sqref="S79">
    <cfRule type="expression" dxfId="1610" priority="2662" stopIfTrue="1">
      <formula>Q79="Kier?"</formula>
    </cfRule>
  </conditionalFormatting>
  <conditionalFormatting sqref="R79">
    <cfRule type="expression" dxfId="1609" priority="2661" stopIfTrue="1">
      <formula>Q79="Podst?"</formula>
    </cfRule>
  </conditionalFormatting>
  <conditionalFormatting sqref="P79">
    <cfRule type="expression" dxfId="1608" priority="2660" stopIfTrue="1">
      <formula>AND(P79="*",L79="obi")</formula>
    </cfRule>
  </conditionalFormatting>
  <conditionalFormatting sqref="T79">
    <cfRule type="expression" dxfId="1607" priority="2659" stopIfTrue="1">
      <formula>Q79="Inne?"</formula>
    </cfRule>
  </conditionalFormatting>
  <conditionalFormatting sqref="S79">
    <cfRule type="expression" dxfId="1606" priority="2658" stopIfTrue="1">
      <formula>Q79="Kier?"</formula>
    </cfRule>
  </conditionalFormatting>
  <conditionalFormatting sqref="R79">
    <cfRule type="expression" dxfId="1605" priority="2657" stopIfTrue="1">
      <formula>Q79="Podst?"</formula>
    </cfRule>
  </conditionalFormatting>
  <conditionalFormatting sqref="S79">
    <cfRule type="expression" dxfId="1604" priority="2656" stopIfTrue="1">
      <formula>Q79="Kier?"</formula>
    </cfRule>
  </conditionalFormatting>
  <conditionalFormatting sqref="R79">
    <cfRule type="expression" dxfId="1603" priority="2655" stopIfTrue="1">
      <formula>Q79="Podst?"</formula>
    </cfRule>
  </conditionalFormatting>
  <conditionalFormatting sqref="T79">
    <cfRule type="expression" dxfId="1602" priority="2654" stopIfTrue="1">
      <formula>Q79="Inne?"</formula>
    </cfRule>
  </conditionalFormatting>
  <conditionalFormatting sqref="R79">
    <cfRule type="expression" dxfId="1601" priority="2653" stopIfTrue="1">
      <formula>Q79="Podst?"</formula>
    </cfRule>
  </conditionalFormatting>
  <conditionalFormatting sqref="S79">
    <cfRule type="expression" dxfId="1600" priority="2652" stopIfTrue="1">
      <formula>Q79="Kier?"</formula>
    </cfRule>
  </conditionalFormatting>
  <conditionalFormatting sqref="S79">
    <cfRule type="expression" dxfId="1599" priority="2651" stopIfTrue="1">
      <formula>Q79="Kier?"</formula>
    </cfRule>
  </conditionalFormatting>
  <conditionalFormatting sqref="T79">
    <cfRule type="expression" dxfId="1598" priority="2650" stopIfTrue="1">
      <formula>Q79="Inne?"</formula>
    </cfRule>
  </conditionalFormatting>
  <conditionalFormatting sqref="S79">
    <cfRule type="expression" dxfId="1597" priority="2649" stopIfTrue="1">
      <formula>Q79="Kier?"</formula>
    </cfRule>
  </conditionalFormatting>
  <conditionalFormatting sqref="R79">
    <cfRule type="expression" dxfId="1596" priority="2648" stopIfTrue="1">
      <formula>Q79="Podst?"</formula>
    </cfRule>
  </conditionalFormatting>
  <conditionalFormatting sqref="T79">
    <cfRule type="expression" dxfId="1595" priority="2647" stopIfTrue="1">
      <formula>Q79="Inne?"</formula>
    </cfRule>
  </conditionalFormatting>
  <conditionalFormatting sqref="S79">
    <cfRule type="expression" dxfId="1594" priority="2646" stopIfTrue="1">
      <formula>Q79="Kier?"</formula>
    </cfRule>
  </conditionalFormatting>
  <conditionalFormatting sqref="R79">
    <cfRule type="expression" dxfId="1593" priority="2645" stopIfTrue="1">
      <formula>Q79="Podst?"</formula>
    </cfRule>
  </conditionalFormatting>
  <conditionalFormatting sqref="T79">
    <cfRule type="expression" dxfId="1592" priority="2644" stopIfTrue="1">
      <formula>Q79="Inne?"</formula>
    </cfRule>
  </conditionalFormatting>
  <conditionalFormatting sqref="R79">
    <cfRule type="expression" dxfId="1591" priority="2643" stopIfTrue="1">
      <formula>Q79="Podst?"</formula>
    </cfRule>
  </conditionalFormatting>
  <conditionalFormatting sqref="S79">
    <cfRule type="expression" dxfId="1590" priority="2642" stopIfTrue="1">
      <formula>Q79="Kier?"</formula>
    </cfRule>
  </conditionalFormatting>
  <conditionalFormatting sqref="S79">
    <cfRule type="expression" dxfId="1589" priority="2641" stopIfTrue="1">
      <formula>Q79="Kier?"</formula>
    </cfRule>
  </conditionalFormatting>
  <conditionalFormatting sqref="T79">
    <cfRule type="expression" dxfId="1588" priority="2640" stopIfTrue="1">
      <formula>Q79="Inne?"</formula>
    </cfRule>
  </conditionalFormatting>
  <conditionalFormatting sqref="S79">
    <cfRule type="expression" dxfId="1587" priority="2639" stopIfTrue="1">
      <formula>Q79="Kier?"</formula>
    </cfRule>
  </conditionalFormatting>
  <conditionalFormatting sqref="R79">
    <cfRule type="expression" dxfId="1586" priority="2638" stopIfTrue="1">
      <formula>Q79="Podst?"</formula>
    </cfRule>
  </conditionalFormatting>
  <conditionalFormatting sqref="T79">
    <cfRule type="expression" dxfId="1585" priority="2637" stopIfTrue="1">
      <formula>Q79="Inne?"</formula>
    </cfRule>
  </conditionalFormatting>
  <conditionalFormatting sqref="S79">
    <cfRule type="expression" dxfId="1584" priority="2636" stopIfTrue="1">
      <formula>Q79="Kier?"</formula>
    </cfRule>
  </conditionalFormatting>
  <conditionalFormatting sqref="R79">
    <cfRule type="expression" dxfId="1583" priority="2635" stopIfTrue="1">
      <formula>Q79="Podst?"</formula>
    </cfRule>
  </conditionalFormatting>
  <conditionalFormatting sqref="R79">
    <cfRule type="expression" dxfId="1582" priority="2634" stopIfTrue="1">
      <formula>Q61="Podst?"</formula>
    </cfRule>
  </conditionalFormatting>
  <conditionalFormatting sqref="S79">
    <cfRule type="expression" dxfId="1581" priority="2633" stopIfTrue="1">
      <formula>Q61="Kier?"</formula>
    </cfRule>
  </conditionalFormatting>
  <conditionalFormatting sqref="T79">
    <cfRule type="expression" dxfId="1580" priority="2632" stopIfTrue="1">
      <formula>Q61="Inne?"</formula>
    </cfRule>
  </conditionalFormatting>
  <conditionalFormatting sqref="T79">
    <cfRule type="expression" dxfId="1579" priority="2631" stopIfTrue="1">
      <formula>Q79="Inne?"</formula>
    </cfRule>
  </conditionalFormatting>
  <conditionalFormatting sqref="S79">
    <cfRule type="expression" dxfId="1578" priority="2630" stopIfTrue="1">
      <formula>Q79="Kier?"</formula>
    </cfRule>
  </conditionalFormatting>
  <conditionalFormatting sqref="R79">
    <cfRule type="expression" dxfId="1577" priority="2629" stopIfTrue="1">
      <formula>Q79="Podst?"</formula>
    </cfRule>
  </conditionalFormatting>
  <conditionalFormatting sqref="T79">
    <cfRule type="expression" dxfId="1576" priority="2628" stopIfTrue="1">
      <formula>Q79="Inne?"</formula>
    </cfRule>
  </conditionalFormatting>
  <conditionalFormatting sqref="S79">
    <cfRule type="expression" dxfId="1575" priority="2627" stopIfTrue="1">
      <formula>Q79="Kier?"</formula>
    </cfRule>
  </conditionalFormatting>
  <conditionalFormatting sqref="R79">
    <cfRule type="expression" dxfId="1574" priority="2626" stopIfTrue="1">
      <formula>Q79="Podst?"</formula>
    </cfRule>
  </conditionalFormatting>
  <conditionalFormatting sqref="T79">
    <cfRule type="expression" dxfId="1573" priority="2625" stopIfTrue="1">
      <formula>Q79="Inne?"</formula>
    </cfRule>
  </conditionalFormatting>
  <conditionalFormatting sqref="S79">
    <cfRule type="expression" dxfId="1572" priority="2624" stopIfTrue="1">
      <formula>Q79="Kier?"</formula>
    </cfRule>
  </conditionalFormatting>
  <conditionalFormatting sqref="R79">
    <cfRule type="expression" dxfId="1571" priority="2623" stopIfTrue="1">
      <formula>Q79="Podst?"</formula>
    </cfRule>
  </conditionalFormatting>
  <conditionalFormatting sqref="T79">
    <cfRule type="expression" dxfId="1570" priority="2622" stopIfTrue="1">
      <formula>Q79="Inne?"</formula>
    </cfRule>
  </conditionalFormatting>
  <conditionalFormatting sqref="S79">
    <cfRule type="expression" dxfId="1569" priority="2621" stopIfTrue="1">
      <formula>Q79="Kier?"</formula>
    </cfRule>
  </conditionalFormatting>
  <conditionalFormatting sqref="R79">
    <cfRule type="expression" dxfId="1568" priority="2620" stopIfTrue="1">
      <formula>Q79="Podst?"</formula>
    </cfRule>
  </conditionalFormatting>
  <conditionalFormatting sqref="P79">
    <cfRule type="expression" dxfId="1567" priority="2619" stopIfTrue="1">
      <formula>AND(P79="*",L79="obi")</formula>
    </cfRule>
  </conditionalFormatting>
  <conditionalFormatting sqref="T79">
    <cfRule type="expression" dxfId="1566" priority="2618" stopIfTrue="1">
      <formula>Q79="Inne?"</formula>
    </cfRule>
  </conditionalFormatting>
  <conditionalFormatting sqref="S79">
    <cfRule type="expression" dxfId="1565" priority="2617" stopIfTrue="1">
      <formula>Q79="Kier?"</formula>
    </cfRule>
  </conditionalFormatting>
  <conditionalFormatting sqref="R79">
    <cfRule type="expression" dxfId="1564" priority="2616" stopIfTrue="1">
      <formula>Q79="Podst?"</formula>
    </cfRule>
  </conditionalFormatting>
  <conditionalFormatting sqref="T79">
    <cfRule type="expression" dxfId="1563" priority="2615" stopIfTrue="1">
      <formula>Q79="Inne?"</formula>
    </cfRule>
  </conditionalFormatting>
  <conditionalFormatting sqref="S79">
    <cfRule type="expression" dxfId="1562" priority="2614" stopIfTrue="1">
      <formula>Q79="Kier?"</formula>
    </cfRule>
  </conditionalFormatting>
  <conditionalFormatting sqref="R79">
    <cfRule type="expression" dxfId="1561" priority="2613" stopIfTrue="1">
      <formula>Q79="Podst?"</formula>
    </cfRule>
  </conditionalFormatting>
  <conditionalFormatting sqref="T93">
    <cfRule type="expression" dxfId="1560" priority="2359" stopIfTrue="1">
      <formula>Q93="Inne?"</formula>
    </cfRule>
  </conditionalFormatting>
  <conditionalFormatting sqref="S93">
    <cfRule type="expression" dxfId="1559" priority="2358" stopIfTrue="1">
      <formula>Q93="Kier?"</formula>
    </cfRule>
  </conditionalFormatting>
  <conditionalFormatting sqref="R93">
    <cfRule type="expression" dxfId="1558" priority="2357" stopIfTrue="1">
      <formula>Q93="Podst?"</formula>
    </cfRule>
  </conditionalFormatting>
  <conditionalFormatting sqref="T93">
    <cfRule type="expression" dxfId="1557" priority="2356" stopIfTrue="1">
      <formula>Q93="Inne?"</formula>
    </cfRule>
  </conditionalFormatting>
  <conditionalFormatting sqref="S93">
    <cfRule type="expression" dxfId="1556" priority="2355" stopIfTrue="1">
      <formula>Q93="Kier?"</formula>
    </cfRule>
  </conditionalFormatting>
  <conditionalFormatting sqref="R93">
    <cfRule type="expression" dxfId="1555" priority="2354" stopIfTrue="1">
      <formula>Q93="Podst?"</formula>
    </cfRule>
  </conditionalFormatting>
  <conditionalFormatting sqref="T93">
    <cfRule type="expression" dxfId="1554" priority="2353" stopIfTrue="1">
      <formula>Q93="Inne?"</formula>
    </cfRule>
  </conditionalFormatting>
  <conditionalFormatting sqref="S93">
    <cfRule type="expression" dxfId="1553" priority="2352" stopIfTrue="1">
      <formula>Q93="Kier?"</formula>
    </cfRule>
  </conditionalFormatting>
  <conditionalFormatting sqref="R93">
    <cfRule type="expression" dxfId="1552" priority="2351" stopIfTrue="1">
      <formula>Q93="Podst?"</formula>
    </cfRule>
  </conditionalFormatting>
  <conditionalFormatting sqref="T93">
    <cfRule type="expression" dxfId="1551" priority="2350" stopIfTrue="1">
      <formula>Q93="Inne?"</formula>
    </cfRule>
  </conditionalFormatting>
  <conditionalFormatting sqref="S93">
    <cfRule type="expression" dxfId="1550" priority="2349" stopIfTrue="1">
      <formula>Q93="Kier?"</formula>
    </cfRule>
  </conditionalFormatting>
  <conditionalFormatting sqref="R93">
    <cfRule type="expression" dxfId="1549" priority="2348" stopIfTrue="1">
      <formula>Q93="Podst?"</formula>
    </cfRule>
  </conditionalFormatting>
  <conditionalFormatting sqref="T93">
    <cfRule type="expression" dxfId="1548" priority="2347" stopIfTrue="1">
      <formula>Q93="Inne?"</formula>
    </cfRule>
  </conditionalFormatting>
  <conditionalFormatting sqref="S93">
    <cfRule type="expression" dxfId="1547" priority="2346" stopIfTrue="1">
      <formula>Q93="Kier?"</formula>
    </cfRule>
  </conditionalFormatting>
  <conditionalFormatting sqref="R93">
    <cfRule type="expression" dxfId="1546" priority="2345" stopIfTrue="1">
      <formula>Q93="Podst?"</formula>
    </cfRule>
  </conditionalFormatting>
  <conditionalFormatting sqref="P93">
    <cfRule type="expression" dxfId="1545" priority="2344" stopIfTrue="1">
      <formula>AND(P93="*",L93="obi")</formula>
    </cfRule>
  </conditionalFormatting>
  <conditionalFormatting sqref="P93">
    <cfRule type="expression" dxfId="1544" priority="2343" stopIfTrue="1">
      <formula>AND(P93="*",L93="obi")</formula>
    </cfRule>
  </conditionalFormatting>
  <conditionalFormatting sqref="T93">
    <cfRule type="expression" dxfId="1543" priority="2342" stopIfTrue="1">
      <formula>Q93="Inne?"</formula>
    </cfRule>
  </conditionalFormatting>
  <conditionalFormatting sqref="S93">
    <cfRule type="expression" dxfId="1542" priority="2341" stopIfTrue="1">
      <formula>Q93="Kier?"</formula>
    </cfRule>
  </conditionalFormatting>
  <conditionalFormatting sqref="R93">
    <cfRule type="expression" dxfId="1541" priority="2340" stopIfTrue="1">
      <formula>Q93="Podst?"</formula>
    </cfRule>
  </conditionalFormatting>
  <conditionalFormatting sqref="S93">
    <cfRule type="expression" dxfId="1540" priority="2339" stopIfTrue="1">
      <formula>Q93="Kier?"</formula>
    </cfRule>
  </conditionalFormatting>
  <conditionalFormatting sqref="R93">
    <cfRule type="expression" dxfId="1539" priority="2338" stopIfTrue="1">
      <formula>Q93="Podst?"</formula>
    </cfRule>
  </conditionalFormatting>
  <conditionalFormatting sqref="S93">
    <cfRule type="expression" dxfId="1538" priority="2337" stopIfTrue="1">
      <formula>Q93="Kier?"</formula>
    </cfRule>
  </conditionalFormatting>
  <conditionalFormatting sqref="R93">
    <cfRule type="expression" dxfId="1537" priority="2336" stopIfTrue="1">
      <formula>Q93="Podst?"</formula>
    </cfRule>
  </conditionalFormatting>
  <conditionalFormatting sqref="T93">
    <cfRule type="expression" dxfId="1536" priority="2335" stopIfTrue="1">
      <formula>Q93="Inne?"</formula>
    </cfRule>
  </conditionalFormatting>
  <conditionalFormatting sqref="T93">
    <cfRule type="expression" dxfId="1535" priority="2334" stopIfTrue="1">
      <formula>Q93="Inne?"</formula>
    </cfRule>
  </conditionalFormatting>
  <conditionalFormatting sqref="T93">
    <cfRule type="expression" dxfId="1534" priority="2333" stopIfTrue="1">
      <formula>Q93="Inne?"</formula>
    </cfRule>
  </conditionalFormatting>
  <conditionalFormatting sqref="S93">
    <cfRule type="expression" dxfId="1533" priority="2332" stopIfTrue="1">
      <formula>Q93="Kier?"</formula>
    </cfRule>
  </conditionalFormatting>
  <conditionalFormatting sqref="R93">
    <cfRule type="expression" dxfId="1532" priority="2331" stopIfTrue="1">
      <formula>Q93="Podst?"</formula>
    </cfRule>
  </conditionalFormatting>
  <conditionalFormatting sqref="T93">
    <cfRule type="expression" dxfId="1531" priority="2330" stopIfTrue="1">
      <formula>Q93="Inne?"</formula>
    </cfRule>
  </conditionalFormatting>
  <conditionalFormatting sqref="S93">
    <cfRule type="expression" dxfId="1530" priority="2329" stopIfTrue="1">
      <formula>Q93="Kier?"</formula>
    </cfRule>
  </conditionalFormatting>
  <conditionalFormatting sqref="R93">
    <cfRule type="expression" dxfId="1529" priority="2328" stopIfTrue="1">
      <formula>Q93="Podst?"</formula>
    </cfRule>
  </conditionalFormatting>
  <conditionalFormatting sqref="T93">
    <cfRule type="expression" dxfId="1528" priority="2327" stopIfTrue="1">
      <formula>Q93="Inne?"</formula>
    </cfRule>
  </conditionalFormatting>
  <conditionalFormatting sqref="S93">
    <cfRule type="expression" dxfId="1527" priority="2326" stopIfTrue="1">
      <formula>Q93="Kier?"</formula>
    </cfRule>
  </conditionalFormatting>
  <conditionalFormatting sqref="R93">
    <cfRule type="expression" dxfId="1526" priority="2325" stopIfTrue="1">
      <formula>Q93="Podst?"</formula>
    </cfRule>
  </conditionalFormatting>
  <conditionalFormatting sqref="T93">
    <cfRule type="expression" dxfId="1525" priority="2324" stopIfTrue="1">
      <formula>Q93="Inne?"</formula>
    </cfRule>
  </conditionalFormatting>
  <conditionalFormatting sqref="S93">
    <cfRule type="expression" dxfId="1524" priority="2323" stopIfTrue="1">
      <formula>Q93="Kier?"</formula>
    </cfRule>
  </conditionalFormatting>
  <conditionalFormatting sqref="R93">
    <cfRule type="expression" dxfId="1523" priority="2322" stopIfTrue="1">
      <formula>Q93="Podst?"</formula>
    </cfRule>
  </conditionalFormatting>
  <conditionalFormatting sqref="T93">
    <cfRule type="expression" dxfId="1522" priority="2321" stopIfTrue="1">
      <formula>Q93="Inne?"</formula>
    </cfRule>
  </conditionalFormatting>
  <conditionalFormatting sqref="S93">
    <cfRule type="expression" dxfId="1521" priority="2320" stopIfTrue="1">
      <formula>Q93="Kier?"</formula>
    </cfRule>
  </conditionalFormatting>
  <conditionalFormatting sqref="R93">
    <cfRule type="expression" dxfId="1520" priority="2319" stopIfTrue="1">
      <formula>Q93="Podst?"</formula>
    </cfRule>
  </conditionalFormatting>
  <conditionalFormatting sqref="T93">
    <cfRule type="expression" dxfId="1519" priority="2318" stopIfTrue="1">
      <formula>Q93="Inne?"</formula>
    </cfRule>
  </conditionalFormatting>
  <conditionalFormatting sqref="S93">
    <cfRule type="expression" dxfId="1518" priority="2317" stopIfTrue="1">
      <formula>Q93="Kier?"</formula>
    </cfRule>
  </conditionalFormatting>
  <conditionalFormatting sqref="R93">
    <cfRule type="expression" dxfId="1517" priority="2316" stopIfTrue="1">
      <formula>Q93="Podst?"</formula>
    </cfRule>
  </conditionalFormatting>
  <conditionalFormatting sqref="T93">
    <cfRule type="expression" dxfId="1516" priority="2315" stopIfTrue="1">
      <formula>Q93="Inne?"</formula>
    </cfRule>
  </conditionalFormatting>
  <conditionalFormatting sqref="S93">
    <cfRule type="expression" dxfId="1515" priority="2314" stopIfTrue="1">
      <formula>Q93="Kier?"</formula>
    </cfRule>
  </conditionalFormatting>
  <conditionalFormatting sqref="R93">
    <cfRule type="expression" dxfId="1514" priority="2313" stopIfTrue="1">
      <formula>Q93="Podst?"</formula>
    </cfRule>
  </conditionalFormatting>
  <conditionalFormatting sqref="T93">
    <cfRule type="expression" dxfId="1513" priority="2312" stopIfTrue="1">
      <formula>Q93="Inne?"</formula>
    </cfRule>
  </conditionalFormatting>
  <conditionalFormatting sqref="S93">
    <cfRule type="expression" dxfId="1512" priority="2311" stopIfTrue="1">
      <formula>Q93="Kier?"</formula>
    </cfRule>
  </conditionalFormatting>
  <conditionalFormatting sqref="R93">
    <cfRule type="expression" dxfId="1511" priority="2310" stopIfTrue="1">
      <formula>Q93="Podst?"</formula>
    </cfRule>
  </conditionalFormatting>
  <conditionalFormatting sqref="P93">
    <cfRule type="expression" dxfId="1510" priority="2309" stopIfTrue="1">
      <formula>AND(P93="*",L93="obi")</formula>
    </cfRule>
  </conditionalFormatting>
  <conditionalFormatting sqref="T93">
    <cfRule type="expression" dxfId="1509" priority="2308" stopIfTrue="1">
      <formula>Q93="Inne?"</formula>
    </cfRule>
  </conditionalFormatting>
  <conditionalFormatting sqref="S93">
    <cfRule type="expression" dxfId="1508" priority="2307" stopIfTrue="1">
      <formula>Q93="Kier?"</formula>
    </cfRule>
  </conditionalFormatting>
  <conditionalFormatting sqref="R93">
    <cfRule type="expression" dxfId="1507" priority="2306" stopIfTrue="1">
      <formula>Q93="Podst?"</formula>
    </cfRule>
  </conditionalFormatting>
  <conditionalFormatting sqref="T93">
    <cfRule type="expression" dxfId="1506" priority="2305" stopIfTrue="1">
      <formula>Q93="Inne?"</formula>
    </cfRule>
  </conditionalFormatting>
  <conditionalFormatting sqref="S93">
    <cfRule type="expression" dxfId="1505" priority="2304" stopIfTrue="1">
      <formula>Q93="Kier?"</formula>
    </cfRule>
  </conditionalFormatting>
  <conditionalFormatting sqref="R93">
    <cfRule type="expression" dxfId="1504" priority="2303" stopIfTrue="1">
      <formula>Q93="Podst?"</formula>
    </cfRule>
  </conditionalFormatting>
  <conditionalFormatting sqref="T88:T89">
    <cfRule type="expression" dxfId="1503" priority="2302" stopIfTrue="1">
      <formula>Q88="Inne?"</formula>
    </cfRule>
  </conditionalFormatting>
  <conditionalFormatting sqref="S88:S89 K89 P89:T89">
    <cfRule type="expression" dxfId="1502" priority="2301" stopIfTrue="1">
      <formula>I88="Kier?"</formula>
    </cfRule>
  </conditionalFormatting>
  <conditionalFormatting sqref="R88:R89">
    <cfRule type="expression" dxfId="1501" priority="2300" stopIfTrue="1">
      <formula>Q88="Podst?"</formula>
    </cfRule>
  </conditionalFormatting>
  <conditionalFormatting sqref="T88:T89">
    <cfRule type="expression" dxfId="1500" priority="2299" stopIfTrue="1">
      <formula>Q88="Inne?"</formula>
    </cfRule>
  </conditionalFormatting>
  <conditionalFormatting sqref="S88:S89 K89 P89:T89">
    <cfRule type="expression" dxfId="1499" priority="2298" stopIfTrue="1">
      <formula>I88="Kier?"</formula>
    </cfRule>
  </conditionalFormatting>
  <conditionalFormatting sqref="R88:R89">
    <cfRule type="expression" dxfId="1498" priority="2297" stopIfTrue="1">
      <formula>Q88="Podst?"</formula>
    </cfRule>
  </conditionalFormatting>
  <conditionalFormatting sqref="T88:T89">
    <cfRule type="expression" dxfId="1497" priority="2296" stopIfTrue="1">
      <formula>Q88="Inne?"</formula>
    </cfRule>
  </conditionalFormatting>
  <conditionalFormatting sqref="S88:S89 K89 P89:T89">
    <cfRule type="expression" dxfId="1496" priority="2295" stopIfTrue="1">
      <formula>I88="Kier?"</formula>
    </cfRule>
  </conditionalFormatting>
  <conditionalFormatting sqref="R88:R89">
    <cfRule type="expression" dxfId="1495" priority="2294" stopIfTrue="1">
      <formula>Q88="Podst?"</formula>
    </cfRule>
  </conditionalFormatting>
  <conditionalFormatting sqref="T88:T89">
    <cfRule type="expression" dxfId="1494" priority="2293" stopIfTrue="1">
      <formula>Q88="Inne?"</formula>
    </cfRule>
  </conditionalFormatting>
  <conditionalFormatting sqref="S88:S89 K89 P89:T89">
    <cfRule type="expression" dxfId="1493" priority="2292" stopIfTrue="1">
      <formula>I88="Kier?"</formula>
    </cfRule>
  </conditionalFormatting>
  <conditionalFormatting sqref="R88:R89">
    <cfRule type="expression" dxfId="1492" priority="2291" stopIfTrue="1">
      <formula>Q88="Podst?"</formula>
    </cfRule>
  </conditionalFormatting>
  <conditionalFormatting sqref="T88:T89">
    <cfRule type="expression" dxfId="1491" priority="2290" stopIfTrue="1">
      <formula>Q88="Inne?"</formula>
    </cfRule>
  </conditionalFormatting>
  <conditionalFormatting sqref="S88:S89 K89 P89:T89">
    <cfRule type="expression" dxfId="1490" priority="2289" stopIfTrue="1">
      <formula>I88="Kier?"</formula>
    </cfRule>
  </conditionalFormatting>
  <conditionalFormatting sqref="R88:R89">
    <cfRule type="expression" dxfId="1489" priority="2288" stopIfTrue="1">
      <formula>Q88="Podst?"</formula>
    </cfRule>
  </conditionalFormatting>
  <conditionalFormatting sqref="S88:S89 K89 P89:T89">
    <cfRule type="expression" dxfId="1488" priority="2287" stopIfTrue="1">
      <formula>I88="Kier?"</formula>
    </cfRule>
  </conditionalFormatting>
  <conditionalFormatting sqref="R88:R89">
    <cfRule type="expression" dxfId="1487" priority="2286" stopIfTrue="1">
      <formula>Q88="Podst?"</formula>
    </cfRule>
  </conditionalFormatting>
  <conditionalFormatting sqref="T88:T89">
    <cfRule type="expression" dxfId="1486" priority="2285" stopIfTrue="1">
      <formula>Q88="Inne?"</formula>
    </cfRule>
  </conditionalFormatting>
  <conditionalFormatting sqref="T88:T89">
    <cfRule type="expression" dxfId="1485" priority="2284" stopIfTrue="1">
      <formula>Q88="Inne?"</formula>
    </cfRule>
  </conditionalFormatting>
  <conditionalFormatting sqref="T88:T89">
    <cfRule type="expression" dxfId="1484" priority="2283" stopIfTrue="1">
      <formula>Q88="Inne?"</formula>
    </cfRule>
  </conditionalFormatting>
  <conditionalFormatting sqref="S88:S89 K89 P89:T89">
    <cfRule type="expression" dxfId="1483" priority="2282" stopIfTrue="1">
      <formula>I88="Kier?"</formula>
    </cfRule>
  </conditionalFormatting>
  <conditionalFormatting sqref="R88:R89">
    <cfRule type="expression" dxfId="1482" priority="2281" stopIfTrue="1">
      <formula>Q88="Podst?"</formula>
    </cfRule>
  </conditionalFormatting>
  <conditionalFormatting sqref="R88:R89">
    <cfRule type="expression" dxfId="1481" priority="2280" stopIfTrue="1">
      <formula>Q88="Podst?"</formula>
    </cfRule>
  </conditionalFormatting>
  <conditionalFormatting sqref="T88:T89">
    <cfRule type="expression" dxfId="1480" priority="2279" stopIfTrue="1">
      <formula>Q88="Inne?"</formula>
    </cfRule>
  </conditionalFormatting>
  <conditionalFormatting sqref="S88:S89 K89 P89:T89">
    <cfRule type="expression" dxfId="1479" priority="2278" stopIfTrue="1">
      <formula>I88="Kier?"</formula>
    </cfRule>
  </conditionalFormatting>
  <conditionalFormatting sqref="R88:R89">
    <cfRule type="expression" dxfId="1478" priority="2277" stopIfTrue="1">
      <formula>Q88="Podst?"</formula>
    </cfRule>
  </conditionalFormatting>
  <conditionalFormatting sqref="T88:T89">
    <cfRule type="expression" dxfId="1477" priority="2276" stopIfTrue="1">
      <formula>Q88="Inne?"</formula>
    </cfRule>
  </conditionalFormatting>
  <conditionalFormatting sqref="S88:S89 K89 P89:T89">
    <cfRule type="expression" dxfId="1476" priority="2275" stopIfTrue="1">
      <formula>I88="Kier?"</formula>
    </cfRule>
  </conditionalFormatting>
  <conditionalFormatting sqref="R88:R89">
    <cfRule type="expression" dxfId="1475" priority="2274" stopIfTrue="1">
      <formula>Q88="Podst?"</formula>
    </cfRule>
  </conditionalFormatting>
  <conditionalFormatting sqref="T88:T89">
    <cfRule type="expression" dxfId="1474" priority="2273" stopIfTrue="1">
      <formula>Q88="Inne?"</formula>
    </cfRule>
  </conditionalFormatting>
  <conditionalFormatting sqref="S88:S89 K89 P89:T89">
    <cfRule type="expression" dxfId="1473" priority="2272" stopIfTrue="1">
      <formula>I88="Kier?"</formula>
    </cfRule>
  </conditionalFormatting>
  <conditionalFormatting sqref="R88:R89">
    <cfRule type="expression" dxfId="1472" priority="2271" stopIfTrue="1">
      <formula>Q88="Podst?"</formula>
    </cfRule>
  </conditionalFormatting>
  <conditionalFormatting sqref="T88:T89">
    <cfRule type="expression" dxfId="1471" priority="2270" stopIfTrue="1">
      <formula>Q88="Inne?"</formula>
    </cfRule>
  </conditionalFormatting>
  <conditionalFormatting sqref="T88:T89">
    <cfRule type="expression" dxfId="1470" priority="2269" stopIfTrue="1">
      <formula>Q88="Inne?"</formula>
    </cfRule>
  </conditionalFormatting>
  <conditionalFormatting sqref="S88:S89 K89 P89:T89">
    <cfRule type="expression" dxfId="1469" priority="2268" stopIfTrue="1">
      <formula>I88="Kier?"</formula>
    </cfRule>
  </conditionalFormatting>
  <conditionalFormatting sqref="R88:R89">
    <cfRule type="expression" dxfId="1468" priority="2267" stopIfTrue="1">
      <formula>Q88="Podst?"</formula>
    </cfRule>
  </conditionalFormatting>
  <conditionalFormatting sqref="T88:T89">
    <cfRule type="expression" dxfId="1467" priority="2266" stopIfTrue="1">
      <formula>Q88="Inne?"</formula>
    </cfRule>
  </conditionalFormatting>
  <conditionalFormatting sqref="S88:S89 K89 P89:T89">
    <cfRule type="expression" dxfId="1466" priority="2265" stopIfTrue="1">
      <formula>I88="Kier?"</formula>
    </cfRule>
  </conditionalFormatting>
  <conditionalFormatting sqref="R88:R89">
    <cfRule type="expression" dxfId="1465" priority="2264" stopIfTrue="1">
      <formula>Q88="Podst?"</formula>
    </cfRule>
  </conditionalFormatting>
  <conditionalFormatting sqref="T88:T89">
    <cfRule type="expression" dxfId="1464" priority="2263" stopIfTrue="1">
      <formula>Q88="Inne?"</formula>
    </cfRule>
  </conditionalFormatting>
  <conditionalFormatting sqref="S88:S89 K89 P89:T89">
    <cfRule type="expression" dxfId="1463" priority="2262" stopIfTrue="1">
      <formula>I88="Kier?"</formula>
    </cfRule>
  </conditionalFormatting>
  <conditionalFormatting sqref="R88:R89">
    <cfRule type="expression" dxfId="1462" priority="2261" stopIfTrue="1">
      <formula>Q88="Podst?"</formula>
    </cfRule>
  </conditionalFormatting>
  <conditionalFormatting sqref="T88:T89">
    <cfRule type="expression" dxfId="1461" priority="2260" stopIfTrue="1">
      <formula>Q88="Inne?"</formula>
    </cfRule>
  </conditionalFormatting>
  <conditionalFormatting sqref="S88:S89 K89 P89:T89">
    <cfRule type="expression" dxfId="1460" priority="2259" stopIfTrue="1">
      <formula>I88="Kier?"</formula>
    </cfRule>
  </conditionalFormatting>
  <conditionalFormatting sqref="R88:R89">
    <cfRule type="expression" dxfId="1459" priority="2258" stopIfTrue="1">
      <formula>Q88="Podst?"</formula>
    </cfRule>
  </conditionalFormatting>
  <conditionalFormatting sqref="T88:T89">
    <cfRule type="expression" dxfId="1458" priority="2257" stopIfTrue="1">
      <formula>Q88="Inne?"</formula>
    </cfRule>
  </conditionalFormatting>
  <conditionalFormatting sqref="T88:T89">
    <cfRule type="expression" dxfId="1457" priority="2256" stopIfTrue="1">
      <formula>Q88="Inne?"</formula>
    </cfRule>
  </conditionalFormatting>
  <conditionalFormatting sqref="S88:S89 K89 P89:T89">
    <cfRule type="expression" dxfId="1456" priority="2255" stopIfTrue="1">
      <formula>I88="Kier?"</formula>
    </cfRule>
  </conditionalFormatting>
  <conditionalFormatting sqref="R88:R89">
    <cfRule type="expression" dxfId="1455" priority="2254" stopIfTrue="1">
      <formula>Q88="Podst?"</formula>
    </cfRule>
  </conditionalFormatting>
  <conditionalFormatting sqref="T88:T89">
    <cfRule type="expression" dxfId="1454" priority="2253" stopIfTrue="1">
      <formula>Q88="Inne?"</formula>
    </cfRule>
  </conditionalFormatting>
  <conditionalFormatting sqref="S88:S89 K89 P89:T89">
    <cfRule type="expression" dxfId="1453" priority="2252" stopIfTrue="1">
      <formula>I88="Kier?"</formula>
    </cfRule>
  </conditionalFormatting>
  <conditionalFormatting sqref="R88:R89">
    <cfRule type="expression" dxfId="1452" priority="2251" stopIfTrue="1">
      <formula>Q88="Podst?"</formula>
    </cfRule>
  </conditionalFormatting>
  <conditionalFormatting sqref="T88:T89">
    <cfRule type="expression" dxfId="1451" priority="2250" stopIfTrue="1">
      <formula>Q88="Inne?"</formula>
    </cfRule>
  </conditionalFormatting>
  <conditionalFormatting sqref="S88:S89 K89 P89:T89">
    <cfRule type="expression" dxfId="1450" priority="2249" stopIfTrue="1">
      <formula>I88="Kier?"</formula>
    </cfRule>
  </conditionalFormatting>
  <conditionalFormatting sqref="R88:R89">
    <cfRule type="expression" dxfId="1449" priority="2248" stopIfTrue="1">
      <formula>Q88="Podst?"</formula>
    </cfRule>
  </conditionalFormatting>
  <conditionalFormatting sqref="T88:T89">
    <cfRule type="expression" dxfId="1448" priority="2247" stopIfTrue="1">
      <formula>Q88="Inne?"</formula>
    </cfRule>
  </conditionalFormatting>
  <conditionalFormatting sqref="S88:S89 K89 P89:T89">
    <cfRule type="expression" dxfId="1447" priority="2246" stopIfTrue="1">
      <formula>I88="Kier?"</formula>
    </cfRule>
  </conditionalFormatting>
  <conditionalFormatting sqref="R88:R89">
    <cfRule type="expression" dxfId="1446" priority="2245" stopIfTrue="1">
      <formula>Q88="Podst?"</formula>
    </cfRule>
  </conditionalFormatting>
  <conditionalFormatting sqref="P88:P89">
    <cfRule type="expression" dxfId="1445" priority="2244" stopIfTrue="1">
      <formula>AND(P88="*",L88="obi")</formula>
    </cfRule>
  </conditionalFormatting>
  <conditionalFormatting sqref="T88:T89">
    <cfRule type="expression" dxfId="1444" priority="2243" stopIfTrue="1">
      <formula>Q88="Inne?"</formula>
    </cfRule>
  </conditionalFormatting>
  <conditionalFormatting sqref="S88:S89 K89 P89:T89">
    <cfRule type="expression" dxfId="1443" priority="2242" stopIfTrue="1">
      <formula>I88="Kier?"</formula>
    </cfRule>
  </conditionalFormatting>
  <conditionalFormatting sqref="R88:R89">
    <cfRule type="expression" dxfId="1442" priority="2241" stopIfTrue="1">
      <formula>Q88="Podst?"</formula>
    </cfRule>
  </conditionalFormatting>
  <conditionalFormatting sqref="T88:T89">
    <cfRule type="expression" dxfId="1441" priority="2240" stopIfTrue="1">
      <formula>Q88="Inne?"</formula>
    </cfRule>
  </conditionalFormatting>
  <conditionalFormatting sqref="S88:S89 K89 P89:T89">
    <cfRule type="expression" dxfId="1440" priority="2239" stopIfTrue="1">
      <formula>I88="Kier?"</formula>
    </cfRule>
  </conditionalFormatting>
  <conditionalFormatting sqref="R88:R89">
    <cfRule type="expression" dxfId="1439" priority="2238" stopIfTrue="1">
      <formula>Q88="Podst?"</formula>
    </cfRule>
  </conditionalFormatting>
  <conditionalFormatting sqref="R88:R89">
    <cfRule type="expression" dxfId="1438" priority="2237" stopIfTrue="1">
      <formula>Q88="Podst?"</formula>
    </cfRule>
  </conditionalFormatting>
  <conditionalFormatting sqref="S88:S89 K89 P89:T89">
    <cfRule type="expression" dxfId="1437" priority="2236" stopIfTrue="1">
      <formula>I88="Kier?"</formula>
    </cfRule>
  </conditionalFormatting>
  <conditionalFormatting sqref="T88:T89">
    <cfRule type="expression" dxfId="1436" priority="2235" stopIfTrue="1">
      <formula>Q88="Inne?"</formula>
    </cfRule>
  </conditionalFormatting>
  <conditionalFormatting sqref="T88:T89">
    <cfRule type="expression" dxfId="1435" priority="2234" stopIfTrue="1">
      <formula>Q88="Inne?"</formula>
    </cfRule>
  </conditionalFormatting>
  <conditionalFormatting sqref="S88:S89 K89 P89:T89">
    <cfRule type="expression" dxfId="1434" priority="2233" stopIfTrue="1">
      <formula>I88="Kier?"</formula>
    </cfRule>
  </conditionalFormatting>
  <conditionalFormatting sqref="T88:T89">
    <cfRule type="expression" dxfId="1433" priority="2232" stopIfTrue="1">
      <formula>Q88="Inne?"</formula>
    </cfRule>
  </conditionalFormatting>
  <conditionalFormatting sqref="S88:S89 K89 P89:T89">
    <cfRule type="expression" dxfId="1432" priority="2231" stopIfTrue="1">
      <formula>I88="Kier?"</formula>
    </cfRule>
  </conditionalFormatting>
  <conditionalFormatting sqref="R88:R89">
    <cfRule type="expression" dxfId="1431" priority="2230" stopIfTrue="1">
      <formula>Q88="Podst?"</formula>
    </cfRule>
  </conditionalFormatting>
  <conditionalFormatting sqref="P88:P89">
    <cfRule type="expression" dxfId="1430" priority="2229" stopIfTrue="1">
      <formula>AND(P88="*",L88="obi")</formula>
    </cfRule>
  </conditionalFormatting>
  <conditionalFormatting sqref="S88:S89 K89 P89:T89">
    <cfRule type="expression" dxfId="1429" priority="2228" stopIfTrue="1">
      <formula>I88="Kier?"</formula>
    </cfRule>
  </conditionalFormatting>
  <conditionalFormatting sqref="T88:T89">
    <cfRule type="expression" dxfId="1428" priority="2227" stopIfTrue="1">
      <formula>Q88="Inne?"</formula>
    </cfRule>
  </conditionalFormatting>
  <conditionalFormatting sqref="R88:R89">
    <cfRule type="expression" dxfId="1427" priority="2226" stopIfTrue="1">
      <formula>Q88="Podst?"</formula>
    </cfRule>
  </conditionalFormatting>
  <conditionalFormatting sqref="T88:T89">
    <cfRule type="expression" dxfId="1426" priority="2225" stopIfTrue="1">
      <formula>Q88="Inne?"</formula>
    </cfRule>
  </conditionalFormatting>
  <conditionalFormatting sqref="S88:S89 K89 P89:T89">
    <cfRule type="expression" dxfId="1425" priority="2224" stopIfTrue="1">
      <formula>I88="Kier?"</formula>
    </cfRule>
  </conditionalFormatting>
  <conditionalFormatting sqref="R88:R89">
    <cfRule type="expression" dxfId="1424" priority="2223" stopIfTrue="1">
      <formula>Q88="Podst?"</formula>
    </cfRule>
  </conditionalFormatting>
  <conditionalFormatting sqref="T88:T89">
    <cfRule type="expression" dxfId="1423" priority="2222" stopIfTrue="1">
      <formula>Q88="Inne?"</formula>
    </cfRule>
  </conditionalFormatting>
  <conditionalFormatting sqref="S88:S89 K89 P89:T89">
    <cfRule type="expression" dxfId="1422" priority="2221" stopIfTrue="1">
      <formula>I88="Kier?"</formula>
    </cfRule>
  </conditionalFormatting>
  <conditionalFormatting sqref="R88:R89">
    <cfRule type="expression" dxfId="1421" priority="2220" stopIfTrue="1">
      <formula>Q88="Podst?"</formula>
    </cfRule>
  </conditionalFormatting>
  <conditionalFormatting sqref="T88:T89">
    <cfRule type="expression" dxfId="1420" priority="2219" stopIfTrue="1">
      <formula>Q88="Inne?"</formula>
    </cfRule>
  </conditionalFormatting>
  <conditionalFormatting sqref="S88:S89 K89 P89:T89">
    <cfRule type="expression" dxfId="1419" priority="2218" stopIfTrue="1">
      <formula>I88="Kier?"</formula>
    </cfRule>
  </conditionalFormatting>
  <conditionalFormatting sqref="R88:R89">
    <cfRule type="expression" dxfId="1418" priority="2217" stopIfTrue="1">
      <formula>Q88="Podst?"</formula>
    </cfRule>
  </conditionalFormatting>
  <conditionalFormatting sqref="P88:P89">
    <cfRule type="expression" dxfId="1417" priority="2216" stopIfTrue="1">
      <formula>AND(P88="*",L88="obi")</formula>
    </cfRule>
  </conditionalFormatting>
  <conditionalFormatting sqref="S88:S89 K89 P89:T89">
    <cfRule type="expression" dxfId="1416" priority="2215" stopIfTrue="1">
      <formula>I88="Kier?"</formula>
    </cfRule>
  </conditionalFormatting>
  <conditionalFormatting sqref="R88:R89">
    <cfRule type="expression" dxfId="1415" priority="2214" stopIfTrue="1">
      <formula>Q88="Podst?"</formula>
    </cfRule>
  </conditionalFormatting>
  <conditionalFormatting sqref="S88:S89 K89 P89:T89">
    <cfRule type="expression" dxfId="1414" priority="2213" stopIfTrue="1">
      <formula>I88="Kier?"</formula>
    </cfRule>
  </conditionalFormatting>
  <conditionalFormatting sqref="R88:R89">
    <cfRule type="expression" dxfId="1413" priority="2212" stopIfTrue="1">
      <formula>Q88="Podst?"</formula>
    </cfRule>
  </conditionalFormatting>
  <conditionalFormatting sqref="T88:T89">
    <cfRule type="expression" dxfId="1412" priority="2211" stopIfTrue="1">
      <formula>R88="Kier?"</formula>
    </cfRule>
  </conditionalFormatting>
  <conditionalFormatting sqref="T88:T89">
    <cfRule type="expression" dxfId="1411" priority="2210" stopIfTrue="1">
      <formula>R88="Kier?"</formula>
    </cfRule>
  </conditionalFormatting>
  <conditionalFormatting sqref="T88:T89">
    <cfRule type="expression" dxfId="1410" priority="2209" stopIfTrue="1">
      <formula>R88="Kier?"</formula>
    </cfRule>
  </conditionalFormatting>
  <conditionalFormatting sqref="T88:T89">
    <cfRule type="expression" dxfId="1409" priority="2208" stopIfTrue="1">
      <formula>Q88="Inne?"</formula>
    </cfRule>
  </conditionalFormatting>
  <conditionalFormatting sqref="S88:S89 K89 P89:T89">
    <cfRule type="expression" dxfId="1408" priority="2207" stopIfTrue="1">
      <formula>I88="Kier?"</formula>
    </cfRule>
  </conditionalFormatting>
  <conditionalFormatting sqref="R88:R89">
    <cfRule type="expression" dxfId="1407" priority="2206" stopIfTrue="1">
      <formula>Q88="Podst?"</formula>
    </cfRule>
  </conditionalFormatting>
  <conditionalFormatting sqref="P88:P89">
    <cfRule type="expression" dxfId="1406" priority="2205" stopIfTrue="1">
      <formula>AND(P88="*",L88="obi")</formula>
    </cfRule>
  </conditionalFormatting>
  <conditionalFormatting sqref="T88:T89">
    <cfRule type="expression" dxfId="1405" priority="2204" stopIfTrue="1">
      <formula>Q88="Inne?"</formula>
    </cfRule>
  </conditionalFormatting>
  <conditionalFormatting sqref="S88:S89 K89 P89:T89">
    <cfRule type="expression" dxfId="1404" priority="2203" stopIfTrue="1">
      <formula>I88="Kier?"</formula>
    </cfRule>
  </conditionalFormatting>
  <conditionalFormatting sqref="R88:R89">
    <cfRule type="expression" dxfId="1403" priority="2202" stopIfTrue="1">
      <formula>Q88="Podst?"</formula>
    </cfRule>
  </conditionalFormatting>
  <conditionalFormatting sqref="S88:S89 K89 P89:T89">
    <cfRule type="expression" dxfId="1402" priority="2201" stopIfTrue="1">
      <formula>I88="Kier?"</formula>
    </cfRule>
  </conditionalFormatting>
  <conditionalFormatting sqref="R88:R89">
    <cfRule type="expression" dxfId="1401" priority="2200" stopIfTrue="1">
      <formula>Q88="Podst?"</formula>
    </cfRule>
  </conditionalFormatting>
  <conditionalFormatting sqref="T88:T89">
    <cfRule type="expression" dxfId="1400" priority="2199" stopIfTrue="1">
      <formula>Q88="Inne?"</formula>
    </cfRule>
  </conditionalFormatting>
  <conditionalFormatting sqref="R88:R89">
    <cfRule type="expression" dxfId="1399" priority="2198" stopIfTrue="1">
      <formula>Q88="Podst?"</formula>
    </cfRule>
  </conditionalFormatting>
  <conditionalFormatting sqref="S88:S89 K89 P89:T89">
    <cfRule type="expression" dxfId="1398" priority="2197" stopIfTrue="1">
      <formula>I88="Kier?"</formula>
    </cfRule>
  </conditionalFormatting>
  <conditionalFormatting sqref="S88:S89 K89 P89:T89">
    <cfRule type="expression" dxfId="1397" priority="2196" stopIfTrue="1">
      <formula>I88="Kier?"</formula>
    </cfRule>
  </conditionalFormatting>
  <conditionalFormatting sqref="T88:T89">
    <cfRule type="expression" dxfId="1396" priority="2195" stopIfTrue="1">
      <formula>Q88="Inne?"</formula>
    </cfRule>
  </conditionalFormatting>
  <conditionalFormatting sqref="S88:S89 K89 P89:T89">
    <cfRule type="expression" dxfId="1395" priority="2194" stopIfTrue="1">
      <formula>I88="Kier?"</formula>
    </cfRule>
  </conditionalFormatting>
  <conditionalFormatting sqref="R88:R89">
    <cfRule type="expression" dxfId="1394" priority="2193" stopIfTrue="1">
      <formula>Q88="Podst?"</formula>
    </cfRule>
  </conditionalFormatting>
  <conditionalFormatting sqref="T88:T89">
    <cfRule type="expression" dxfId="1393" priority="2192" stopIfTrue="1">
      <formula>Q88="Inne?"</formula>
    </cfRule>
  </conditionalFormatting>
  <conditionalFormatting sqref="S88:S89 K89 P89:T89">
    <cfRule type="expression" dxfId="1392" priority="2191" stopIfTrue="1">
      <formula>I88="Kier?"</formula>
    </cfRule>
  </conditionalFormatting>
  <conditionalFormatting sqref="R88:R89">
    <cfRule type="expression" dxfId="1391" priority="2190" stopIfTrue="1">
      <formula>Q88="Podst?"</formula>
    </cfRule>
  </conditionalFormatting>
  <conditionalFormatting sqref="T88:T89">
    <cfRule type="expression" dxfId="1390" priority="2189" stopIfTrue="1">
      <formula>Q88="Inne?"</formula>
    </cfRule>
  </conditionalFormatting>
  <conditionalFormatting sqref="R88:R89">
    <cfRule type="expression" dxfId="1389" priority="2188" stopIfTrue="1">
      <formula>Q88="Podst?"</formula>
    </cfRule>
  </conditionalFormatting>
  <conditionalFormatting sqref="S88:S89 K89 P89:T89">
    <cfRule type="expression" dxfId="1388" priority="2187" stopIfTrue="1">
      <formula>I88="Kier?"</formula>
    </cfRule>
  </conditionalFormatting>
  <conditionalFormatting sqref="S88:S89 K89 P89:T89">
    <cfRule type="expression" dxfId="1387" priority="2186" stopIfTrue="1">
      <formula>I88="Kier?"</formula>
    </cfRule>
  </conditionalFormatting>
  <conditionalFormatting sqref="T88:T89">
    <cfRule type="expression" dxfId="1386" priority="2185" stopIfTrue="1">
      <formula>Q88="Inne?"</formula>
    </cfRule>
  </conditionalFormatting>
  <conditionalFormatting sqref="S88:S89 K89 P89:T89">
    <cfRule type="expression" dxfId="1385" priority="2184" stopIfTrue="1">
      <formula>I88="Kier?"</formula>
    </cfRule>
  </conditionalFormatting>
  <conditionalFormatting sqref="R88:R89">
    <cfRule type="expression" dxfId="1384" priority="2183" stopIfTrue="1">
      <formula>Q88="Podst?"</formula>
    </cfRule>
  </conditionalFormatting>
  <conditionalFormatting sqref="T88:T89">
    <cfRule type="expression" dxfId="1383" priority="2182" stopIfTrue="1">
      <formula>Q88="Inne?"</formula>
    </cfRule>
  </conditionalFormatting>
  <conditionalFormatting sqref="S88:S89 K89 P89:T89">
    <cfRule type="expression" dxfId="1382" priority="2181" stopIfTrue="1">
      <formula>I88="Kier?"</formula>
    </cfRule>
  </conditionalFormatting>
  <conditionalFormatting sqref="R88:R89">
    <cfRule type="expression" dxfId="1381" priority="2180" stopIfTrue="1">
      <formula>Q88="Podst?"</formula>
    </cfRule>
  </conditionalFormatting>
  <conditionalFormatting sqref="R88:R89">
    <cfRule type="expression" dxfId="1380" priority="2179" stopIfTrue="1">
      <formula>Q72="Podst?"</formula>
    </cfRule>
  </conditionalFormatting>
  <conditionalFormatting sqref="S88:S89 R89:T89">
    <cfRule type="expression" dxfId="1379" priority="2178" stopIfTrue="1">
      <formula>P72="Kier?"</formula>
    </cfRule>
  </conditionalFormatting>
  <conditionalFormatting sqref="T88:T89">
    <cfRule type="expression" dxfId="1378" priority="2177" stopIfTrue="1">
      <formula>Q72="Inne?"</formula>
    </cfRule>
  </conditionalFormatting>
  <conditionalFormatting sqref="T88:T89">
    <cfRule type="expression" dxfId="1377" priority="2176" stopIfTrue="1">
      <formula>Q88="Inne?"</formula>
    </cfRule>
  </conditionalFormatting>
  <conditionalFormatting sqref="S88:S89 R89:T89">
    <cfRule type="expression" dxfId="1376" priority="2175" stopIfTrue="1">
      <formula>P88="Kier?"</formula>
    </cfRule>
  </conditionalFormatting>
  <conditionalFormatting sqref="R88:R89">
    <cfRule type="expression" dxfId="1375" priority="2174" stopIfTrue="1">
      <formula>Q88="Podst?"</formula>
    </cfRule>
  </conditionalFormatting>
  <conditionalFormatting sqref="T88:T89">
    <cfRule type="expression" dxfId="1374" priority="2173" stopIfTrue="1">
      <formula>Q88="Inne?"</formula>
    </cfRule>
  </conditionalFormatting>
  <conditionalFormatting sqref="S88:S89 K89 P89:T89">
    <cfRule type="expression" dxfId="1373" priority="2172" stopIfTrue="1">
      <formula>I88="Kier?"</formula>
    </cfRule>
  </conditionalFormatting>
  <conditionalFormatting sqref="R88:R89">
    <cfRule type="expression" dxfId="1372" priority="2171" stopIfTrue="1">
      <formula>Q88="Podst?"</formula>
    </cfRule>
  </conditionalFormatting>
  <conditionalFormatting sqref="T88:T89">
    <cfRule type="expression" dxfId="1371" priority="2170" stopIfTrue="1">
      <formula>Q88="Inne?"</formula>
    </cfRule>
  </conditionalFormatting>
  <conditionalFormatting sqref="S88:S89 K89 P89:T89">
    <cfRule type="expression" dxfId="1370" priority="2169" stopIfTrue="1">
      <formula>I88="Kier?"</formula>
    </cfRule>
  </conditionalFormatting>
  <conditionalFormatting sqref="R88:R89">
    <cfRule type="expression" dxfId="1369" priority="2168" stopIfTrue="1">
      <formula>Q88="Podst?"</formula>
    </cfRule>
  </conditionalFormatting>
  <conditionalFormatting sqref="T88:T89">
    <cfRule type="expression" dxfId="1368" priority="2167" stopIfTrue="1">
      <formula>Q88="Inne?"</formula>
    </cfRule>
  </conditionalFormatting>
  <conditionalFormatting sqref="S88:S89 K89 P89:T89">
    <cfRule type="expression" dxfId="1367" priority="2166" stopIfTrue="1">
      <formula>I88="Kier?"</formula>
    </cfRule>
  </conditionalFormatting>
  <conditionalFormatting sqref="R88:R89">
    <cfRule type="expression" dxfId="1366" priority="2165" stopIfTrue="1">
      <formula>Q88="Podst?"</formula>
    </cfRule>
  </conditionalFormatting>
  <conditionalFormatting sqref="P88:P89">
    <cfRule type="expression" dxfId="1365" priority="2164" stopIfTrue="1">
      <formula>AND(P88="*",L88="obi")</formula>
    </cfRule>
  </conditionalFormatting>
  <conditionalFormatting sqref="T88:T89">
    <cfRule type="expression" dxfId="1364" priority="2163" stopIfTrue="1">
      <formula>Q88="Inne?"</formula>
    </cfRule>
  </conditionalFormatting>
  <conditionalFormatting sqref="S88:S89 K89 P89:T89">
    <cfRule type="expression" dxfId="1363" priority="2162" stopIfTrue="1">
      <formula>I88="Kier?"</formula>
    </cfRule>
  </conditionalFormatting>
  <conditionalFormatting sqref="R88:R89">
    <cfRule type="expression" dxfId="1362" priority="2161" stopIfTrue="1">
      <formula>Q88="Podst?"</formula>
    </cfRule>
  </conditionalFormatting>
  <conditionalFormatting sqref="T88:T89">
    <cfRule type="expression" dxfId="1361" priority="2160" stopIfTrue="1">
      <formula>Q88="Inne?"</formula>
    </cfRule>
  </conditionalFormatting>
  <conditionalFormatting sqref="S88:S89 K89 P89:T89">
    <cfRule type="expression" dxfId="1360" priority="2159" stopIfTrue="1">
      <formula>I88="Kier?"</formula>
    </cfRule>
  </conditionalFormatting>
  <conditionalFormatting sqref="R88:R89">
    <cfRule type="expression" dxfId="1359" priority="2158" stopIfTrue="1">
      <formula>Q88="Podst?"</formula>
    </cfRule>
  </conditionalFormatting>
  <conditionalFormatting sqref="T92">
    <cfRule type="expression" dxfId="1358" priority="2157" stopIfTrue="1">
      <formula>Q92="Inne?"</formula>
    </cfRule>
  </conditionalFormatting>
  <conditionalFormatting sqref="S92">
    <cfRule type="expression" dxfId="1357" priority="2156" stopIfTrue="1">
      <formula>Q92="Kier?"</formula>
    </cfRule>
  </conditionalFormatting>
  <conditionalFormatting sqref="R92">
    <cfRule type="expression" dxfId="1356" priority="2155" stopIfTrue="1">
      <formula>Q92="Podst?"</formula>
    </cfRule>
  </conditionalFormatting>
  <conditionalFormatting sqref="T92">
    <cfRule type="expression" dxfId="1355" priority="2154" stopIfTrue="1">
      <formula>Q92="Inne?"</formula>
    </cfRule>
  </conditionalFormatting>
  <conditionalFormatting sqref="S92">
    <cfRule type="expression" dxfId="1354" priority="2153" stopIfTrue="1">
      <formula>Q92="Kier?"</formula>
    </cfRule>
  </conditionalFormatting>
  <conditionalFormatting sqref="R92">
    <cfRule type="expression" dxfId="1353" priority="2152" stopIfTrue="1">
      <formula>Q92="Podst?"</formula>
    </cfRule>
  </conditionalFormatting>
  <conditionalFormatting sqref="T92">
    <cfRule type="expression" dxfId="1352" priority="2151" stopIfTrue="1">
      <formula>Q92="Inne?"</formula>
    </cfRule>
  </conditionalFormatting>
  <conditionalFormatting sqref="S92">
    <cfRule type="expression" dxfId="1351" priority="2150" stopIfTrue="1">
      <formula>Q92="Kier?"</formula>
    </cfRule>
  </conditionalFormatting>
  <conditionalFormatting sqref="R92">
    <cfRule type="expression" dxfId="1350" priority="2149" stopIfTrue="1">
      <formula>Q92="Podst?"</formula>
    </cfRule>
  </conditionalFormatting>
  <conditionalFormatting sqref="T92">
    <cfRule type="expression" dxfId="1349" priority="2148" stopIfTrue="1">
      <formula>Q92="Inne?"</formula>
    </cfRule>
  </conditionalFormatting>
  <conditionalFormatting sqref="S92">
    <cfRule type="expression" dxfId="1348" priority="2147" stopIfTrue="1">
      <formula>Q92="Kier?"</formula>
    </cfRule>
  </conditionalFormatting>
  <conditionalFormatting sqref="R92">
    <cfRule type="expression" dxfId="1347" priority="2146" stopIfTrue="1">
      <formula>Q92="Podst?"</formula>
    </cfRule>
  </conditionalFormatting>
  <conditionalFormatting sqref="T92">
    <cfRule type="expression" dxfId="1346" priority="2145" stopIfTrue="1">
      <formula>Q92="Inne?"</formula>
    </cfRule>
  </conditionalFormatting>
  <conditionalFormatting sqref="S92">
    <cfRule type="expression" dxfId="1345" priority="2144" stopIfTrue="1">
      <formula>Q92="Kier?"</formula>
    </cfRule>
  </conditionalFormatting>
  <conditionalFormatting sqref="R92">
    <cfRule type="expression" dxfId="1344" priority="2143" stopIfTrue="1">
      <formula>Q92="Podst?"</formula>
    </cfRule>
  </conditionalFormatting>
  <conditionalFormatting sqref="T92">
    <cfRule type="expression" dxfId="1343" priority="2142" stopIfTrue="1">
      <formula>Q92="Inne?"</formula>
    </cfRule>
  </conditionalFormatting>
  <conditionalFormatting sqref="S92">
    <cfRule type="expression" dxfId="1342" priority="2141" stopIfTrue="1">
      <formula>Q92="Kier?"</formula>
    </cfRule>
  </conditionalFormatting>
  <conditionalFormatting sqref="R92">
    <cfRule type="expression" dxfId="1341" priority="2140" stopIfTrue="1">
      <formula>Q92="Podst?"</formula>
    </cfRule>
  </conditionalFormatting>
  <conditionalFormatting sqref="T92">
    <cfRule type="expression" dxfId="1340" priority="2139" stopIfTrue="1">
      <formula>Q92="Inne?"</formula>
    </cfRule>
  </conditionalFormatting>
  <conditionalFormatting sqref="S92">
    <cfRule type="expression" dxfId="1339" priority="2138" stopIfTrue="1">
      <formula>Q92="Kier?"</formula>
    </cfRule>
  </conditionalFormatting>
  <conditionalFormatting sqref="R92">
    <cfRule type="expression" dxfId="1338" priority="2137" stopIfTrue="1">
      <formula>Q92="Podst?"</formula>
    </cfRule>
  </conditionalFormatting>
  <conditionalFormatting sqref="S92">
    <cfRule type="expression" dxfId="1337" priority="2136" stopIfTrue="1">
      <formula>Q92="Kier?"</formula>
    </cfRule>
  </conditionalFormatting>
  <conditionalFormatting sqref="R92">
    <cfRule type="expression" dxfId="1336" priority="2135" stopIfTrue="1">
      <formula>Q92="Podst?"</formula>
    </cfRule>
  </conditionalFormatting>
  <conditionalFormatting sqref="T92">
    <cfRule type="expression" dxfId="1335" priority="2134" stopIfTrue="1">
      <formula>Q92="Inne?"</formula>
    </cfRule>
  </conditionalFormatting>
  <conditionalFormatting sqref="T92">
    <cfRule type="expression" dxfId="1334" priority="2133" stopIfTrue="1">
      <formula>Q92="Inne?"</formula>
    </cfRule>
  </conditionalFormatting>
  <conditionalFormatting sqref="T92">
    <cfRule type="expression" dxfId="1333" priority="2132" stopIfTrue="1">
      <formula>Q92="Inne?"</formula>
    </cfRule>
  </conditionalFormatting>
  <conditionalFormatting sqref="S92">
    <cfRule type="expression" dxfId="1332" priority="2131" stopIfTrue="1">
      <formula>Q92="Kier?"</formula>
    </cfRule>
  </conditionalFormatting>
  <conditionalFormatting sqref="R92">
    <cfRule type="expression" dxfId="1331" priority="2130" stopIfTrue="1">
      <formula>Q92="Podst?"</formula>
    </cfRule>
  </conditionalFormatting>
  <conditionalFormatting sqref="R92">
    <cfRule type="expression" dxfId="1330" priority="2129" stopIfTrue="1">
      <formula>Q92="Podst?"</formula>
    </cfRule>
  </conditionalFormatting>
  <conditionalFormatting sqref="T92">
    <cfRule type="expression" dxfId="1329" priority="2128" stopIfTrue="1">
      <formula>Q92="Inne?"</formula>
    </cfRule>
  </conditionalFormatting>
  <conditionalFormatting sqref="S92">
    <cfRule type="expression" dxfId="1328" priority="2127" stopIfTrue="1">
      <formula>Q92="Kier?"</formula>
    </cfRule>
  </conditionalFormatting>
  <conditionalFormatting sqref="R92">
    <cfRule type="expression" dxfId="1327" priority="2126" stopIfTrue="1">
      <formula>Q92="Podst?"</formula>
    </cfRule>
  </conditionalFormatting>
  <conditionalFormatting sqref="T92">
    <cfRule type="expression" dxfId="1326" priority="2125" stopIfTrue="1">
      <formula>Q92="Inne?"</formula>
    </cfRule>
  </conditionalFormatting>
  <conditionalFormatting sqref="S92">
    <cfRule type="expression" dxfId="1325" priority="2124" stopIfTrue="1">
      <formula>Q92="Kier?"</formula>
    </cfRule>
  </conditionalFormatting>
  <conditionalFormatting sqref="R92">
    <cfRule type="expression" dxfId="1324" priority="2123" stopIfTrue="1">
      <formula>Q92="Podst?"</formula>
    </cfRule>
  </conditionalFormatting>
  <conditionalFormatting sqref="T92">
    <cfRule type="expression" dxfId="1323" priority="2122" stopIfTrue="1">
      <formula>Q92="Inne?"</formula>
    </cfRule>
  </conditionalFormatting>
  <conditionalFormatting sqref="S92">
    <cfRule type="expression" dxfId="1322" priority="2121" stopIfTrue="1">
      <formula>Q92="Kier?"</formula>
    </cfRule>
  </conditionalFormatting>
  <conditionalFormatting sqref="R92">
    <cfRule type="expression" dxfId="1321" priority="2120" stopIfTrue="1">
      <formula>Q92="Podst?"</formula>
    </cfRule>
  </conditionalFormatting>
  <conditionalFormatting sqref="T92">
    <cfRule type="expression" dxfId="1320" priority="2119" stopIfTrue="1">
      <formula>Q92="Inne?"</formula>
    </cfRule>
  </conditionalFormatting>
  <conditionalFormatting sqref="T92">
    <cfRule type="expression" dxfId="1319" priority="2118" stopIfTrue="1">
      <formula>Q92="Inne?"</formula>
    </cfRule>
  </conditionalFormatting>
  <conditionalFormatting sqref="S92">
    <cfRule type="expression" dxfId="1318" priority="2117" stopIfTrue="1">
      <formula>Q92="Kier?"</formula>
    </cfRule>
  </conditionalFormatting>
  <conditionalFormatting sqref="R92">
    <cfRule type="expression" dxfId="1317" priority="2116" stopIfTrue="1">
      <formula>Q92="Podst?"</formula>
    </cfRule>
  </conditionalFormatting>
  <conditionalFormatting sqref="T92">
    <cfRule type="expression" dxfId="1316" priority="2115" stopIfTrue="1">
      <formula>Q92="Inne?"</formula>
    </cfRule>
  </conditionalFormatting>
  <conditionalFormatting sqref="S92">
    <cfRule type="expression" dxfId="1315" priority="2114" stopIfTrue="1">
      <formula>Q92="Kier?"</formula>
    </cfRule>
  </conditionalFormatting>
  <conditionalFormatting sqref="R92">
    <cfRule type="expression" dxfId="1314" priority="2113" stopIfTrue="1">
      <formula>Q92="Podst?"</formula>
    </cfRule>
  </conditionalFormatting>
  <conditionalFormatting sqref="T92">
    <cfRule type="expression" dxfId="1313" priority="2112" stopIfTrue="1">
      <formula>Q92="Inne?"</formula>
    </cfRule>
  </conditionalFormatting>
  <conditionalFormatting sqref="S92">
    <cfRule type="expression" dxfId="1312" priority="2111" stopIfTrue="1">
      <formula>Q92="Kier?"</formula>
    </cfRule>
  </conditionalFormatting>
  <conditionalFormatting sqref="R92">
    <cfRule type="expression" dxfId="1311" priority="2110" stopIfTrue="1">
      <formula>Q92="Podst?"</formula>
    </cfRule>
  </conditionalFormatting>
  <conditionalFormatting sqref="T92">
    <cfRule type="expression" dxfId="1310" priority="2109" stopIfTrue="1">
      <formula>Q92="Inne?"</formula>
    </cfRule>
  </conditionalFormatting>
  <conditionalFormatting sqref="S92">
    <cfRule type="expression" dxfId="1309" priority="2108" stopIfTrue="1">
      <formula>Q92="Kier?"</formula>
    </cfRule>
  </conditionalFormatting>
  <conditionalFormatting sqref="R92">
    <cfRule type="expression" dxfId="1308" priority="2107" stopIfTrue="1">
      <formula>Q92="Podst?"</formula>
    </cfRule>
  </conditionalFormatting>
  <conditionalFormatting sqref="T92">
    <cfRule type="expression" dxfId="1307" priority="2106" stopIfTrue="1">
      <formula>Q92="Inne?"</formula>
    </cfRule>
  </conditionalFormatting>
  <conditionalFormatting sqref="T92">
    <cfRule type="expression" dxfId="1306" priority="2105" stopIfTrue="1">
      <formula>Q92="Inne?"</formula>
    </cfRule>
  </conditionalFormatting>
  <conditionalFormatting sqref="S92">
    <cfRule type="expression" dxfId="1305" priority="2104" stopIfTrue="1">
      <formula>Q92="Kier?"</formula>
    </cfRule>
  </conditionalFormatting>
  <conditionalFormatting sqref="R92">
    <cfRule type="expression" dxfId="1304" priority="2103" stopIfTrue="1">
      <formula>Q92="Podst?"</formula>
    </cfRule>
  </conditionalFormatting>
  <conditionalFormatting sqref="T92">
    <cfRule type="expression" dxfId="1303" priority="2102" stopIfTrue="1">
      <formula>Q92="Inne?"</formula>
    </cfRule>
  </conditionalFormatting>
  <conditionalFormatting sqref="S92">
    <cfRule type="expression" dxfId="1302" priority="2101" stopIfTrue="1">
      <formula>Q92="Kier?"</formula>
    </cfRule>
  </conditionalFormatting>
  <conditionalFormatting sqref="R92">
    <cfRule type="expression" dxfId="1301" priority="2100" stopIfTrue="1">
      <formula>Q92="Podst?"</formula>
    </cfRule>
  </conditionalFormatting>
  <conditionalFormatting sqref="T92">
    <cfRule type="expression" dxfId="1300" priority="2099" stopIfTrue="1">
      <formula>Q92="Inne?"</formula>
    </cfRule>
  </conditionalFormatting>
  <conditionalFormatting sqref="S92">
    <cfRule type="expression" dxfId="1299" priority="2098" stopIfTrue="1">
      <formula>Q92="Kier?"</formula>
    </cfRule>
  </conditionalFormatting>
  <conditionalFormatting sqref="R92">
    <cfRule type="expression" dxfId="1298" priority="2097" stopIfTrue="1">
      <formula>Q92="Podst?"</formula>
    </cfRule>
  </conditionalFormatting>
  <conditionalFormatting sqref="T92">
    <cfRule type="expression" dxfId="1297" priority="2096" stopIfTrue="1">
      <formula>Q92="Inne?"</formula>
    </cfRule>
  </conditionalFormatting>
  <conditionalFormatting sqref="S92">
    <cfRule type="expression" dxfId="1296" priority="2095" stopIfTrue="1">
      <formula>Q92="Kier?"</formula>
    </cfRule>
  </conditionalFormatting>
  <conditionalFormatting sqref="R92">
    <cfRule type="expression" dxfId="1295" priority="2094" stopIfTrue="1">
      <formula>Q92="Podst?"</formula>
    </cfRule>
  </conditionalFormatting>
  <conditionalFormatting sqref="P92">
    <cfRule type="expression" dxfId="1294" priority="2093" stopIfTrue="1">
      <formula>AND(P92="*",L92="obi")</formula>
    </cfRule>
  </conditionalFormatting>
  <conditionalFormatting sqref="T92">
    <cfRule type="expression" dxfId="1293" priority="2092" stopIfTrue="1">
      <formula>Q92="Inne?"</formula>
    </cfRule>
  </conditionalFormatting>
  <conditionalFormatting sqref="S92">
    <cfRule type="expression" dxfId="1292" priority="2091" stopIfTrue="1">
      <formula>Q92="Kier?"</formula>
    </cfRule>
  </conditionalFormatting>
  <conditionalFormatting sqref="R92">
    <cfRule type="expression" dxfId="1291" priority="2090" stopIfTrue="1">
      <formula>Q92="Podst?"</formula>
    </cfRule>
  </conditionalFormatting>
  <conditionalFormatting sqref="T92">
    <cfRule type="expression" dxfId="1290" priority="2089" stopIfTrue="1">
      <formula>Q92="Inne?"</formula>
    </cfRule>
  </conditionalFormatting>
  <conditionalFormatting sqref="S92">
    <cfRule type="expression" dxfId="1289" priority="2088" stopIfTrue="1">
      <formula>Q92="Kier?"</formula>
    </cfRule>
  </conditionalFormatting>
  <conditionalFormatting sqref="R92">
    <cfRule type="expression" dxfId="1288" priority="2087" stopIfTrue="1">
      <formula>Q92="Podst?"</formula>
    </cfRule>
  </conditionalFormatting>
  <conditionalFormatting sqref="R92">
    <cfRule type="expression" dxfId="1287" priority="2086" stopIfTrue="1">
      <formula>Q92="Podst?"</formula>
    </cfRule>
  </conditionalFormatting>
  <conditionalFormatting sqref="S92">
    <cfRule type="expression" dxfId="1286" priority="2085" stopIfTrue="1">
      <formula>Q92="Kier?"</formula>
    </cfRule>
  </conditionalFormatting>
  <conditionalFormatting sqref="T92">
    <cfRule type="expression" dxfId="1285" priority="2084" stopIfTrue="1">
      <formula>Q92="Inne?"</formula>
    </cfRule>
  </conditionalFormatting>
  <conditionalFormatting sqref="T92">
    <cfRule type="expression" dxfId="1284" priority="2083" stopIfTrue="1">
      <formula>Q92="Inne?"</formula>
    </cfRule>
  </conditionalFormatting>
  <conditionalFormatting sqref="S92">
    <cfRule type="expression" dxfId="1283" priority="2082" stopIfTrue="1">
      <formula>Q92="Kier?"</formula>
    </cfRule>
  </conditionalFormatting>
  <conditionalFormatting sqref="T92">
    <cfRule type="expression" dxfId="1282" priority="2081" stopIfTrue="1">
      <formula>Q92="Inne?"</formula>
    </cfRule>
  </conditionalFormatting>
  <conditionalFormatting sqref="S92">
    <cfRule type="expression" dxfId="1281" priority="2080" stopIfTrue="1">
      <formula>Q92="Kier?"</formula>
    </cfRule>
  </conditionalFormatting>
  <conditionalFormatting sqref="R92">
    <cfRule type="expression" dxfId="1280" priority="2079" stopIfTrue="1">
      <formula>Q92="Podst?"</formula>
    </cfRule>
  </conditionalFormatting>
  <conditionalFormatting sqref="P92">
    <cfRule type="expression" dxfId="1279" priority="2078" stopIfTrue="1">
      <formula>AND(P92="*",L92="obi")</formula>
    </cfRule>
  </conditionalFormatting>
  <conditionalFormatting sqref="S92">
    <cfRule type="expression" dxfId="1278" priority="2077" stopIfTrue="1">
      <formula>Q92="Kier?"</formula>
    </cfRule>
  </conditionalFormatting>
  <conditionalFormatting sqref="T92">
    <cfRule type="expression" dxfId="1277" priority="2076" stopIfTrue="1">
      <formula>Q92="Inne?"</formula>
    </cfRule>
  </conditionalFormatting>
  <conditionalFormatting sqref="R92">
    <cfRule type="expression" dxfId="1276" priority="2075" stopIfTrue="1">
      <formula>Q92="Podst?"</formula>
    </cfRule>
  </conditionalFormatting>
  <conditionalFormatting sqref="T92">
    <cfRule type="expression" dxfId="1275" priority="2074" stopIfTrue="1">
      <formula>Q92="Inne?"</formula>
    </cfRule>
  </conditionalFormatting>
  <conditionalFormatting sqref="S92">
    <cfRule type="expression" dxfId="1274" priority="2073" stopIfTrue="1">
      <formula>Q92="Kier?"</formula>
    </cfRule>
  </conditionalFormatting>
  <conditionalFormatting sqref="R92">
    <cfRule type="expression" dxfId="1273" priority="2072" stopIfTrue="1">
      <formula>Q92="Podst?"</formula>
    </cfRule>
  </conditionalFormatting>
  <conditionalFormatting sqref="T92">
    <cfRule type="expression" dxfId="1272" priority="2071" stopIfTrue="1">
      <formula>Q92="Inne?"</formula>
    </cfRule>
  </conditionalFormatting>
  <conditionalFormatting sqref="S92">
    <cfRule type="expression" dxfId="1271" priority="2070" stopIfTrue="1">
      <formula>Q92="Kier?"</formula>
    </cfRule>
  </conditionalFormatting>
  <conditionalFormatting sqref="R92">
    <cfRule type="expression" dxfId="1270" priority="2069" stopIfTrue="1">
      <formula>Q92="Podst?"</formula>
    </cfRule>
  </conditionalFormatting>
  <conditionalFormatting sqref="T92">
    <cfRule type="expression" dxfId="1269" priority="2068" stopIfTrue="1">
      <formula>Q92="Inne?"</formula>
    </cfRule>
  </conditionalFormatting>
  <conditionalFormatting sqref="S92">
    <cfRule type="expression" dxfId="1268" priority="2067" stopIfTrue="1">
      <formula>Q92="Kier?"</formula>
    </cfRule>
  </conditionalFormatting>
  <conditionalFormatting sqref="R92">
    <cfRule type="expression" dxfId="1267" priority="2066" stopIfTrue="1">
      <formula>Q92="Podst?"</formula>
    </cfRule>
  </conditionalFormatting>
  <conditionalFormatting sqref="P92">
    <cfRule type="expression" dxfId="1266" priority="2065" stopIfTrue="1">
      <formula>AND(P92="*",L92="obi")</formula>
    </cfRule>
  </conditionalFormatting>
  <conditionalFormatting sqref="S92">
    <cfRule type="expression" dxfId="1265" priority="2064" stopIfTrue="1">
      <formula>Q92="Kier?"</formula>
    </cfRule>
  </conditionalFormatting>
  <conditionalFormatting sqref="R92">
    <cfRule type="expression" dxfId="1264" priority="2063" stopIfTrue="1">
      <formula>Q92="Podst?"</formula>
    </cfRule>
  </conditionalFormatting>
  <conditionalFormatting sqref="S92">
    <cfRule type="expression" dxfId="1263" priority="2062" stopIfTrue="1">
      <formula>Q92="Kier?"</formula>
    </cfRule>
  </conditionalFormatting>
  <conditionalFormatting sqref="R92">
    <cfRule type="expression" dxfId="1262" priority="2061" stopIfTrue="1">
      <formula>Q92="Podst?"</formula>
    </cfRule>
  </conditionalFormatting>
  <conditionalFormatting sqref="T92">
    <cfRule type="expression" dxfId="1261" priority="2060" stopIfTrue="1">
      <formula>R92="Kier?"</formula>
    </cfRule>
  </conditionalFormatting>
  <conditionalFormatting sqref="T92">
    <cfRule type="expression" dxfId="1260" priority="2059" stopIfTrue="1">
      <formula>R92="Kier?"</formula>
    </cfRule>
  </conditionalFormatting>
  <conditionalFormatting sqref="T92">
    <cfRule type="expression" dxfId="1259" priority="2058" stopIfTrue="1">
      <formula>R92="Kier?"</formula>
    </cfRule>
  </conditionalFormatting>
  <conditionalFormatting sqref="T92">
    <cfRule type="expression" dxfId="1258" priority="2057" stopIfTrue="1">
      <formula>Q92="Inne?"</formula>
    </cfRule>
  </conditionalFormatting>
  <conditionalFormatting sqref="S92">
    <cfRule type="expression" dxfId="1257" priority="2056" stopIfTrue="1">
      <formula>Q92="Kier?"</formula>
    </cfRule>
  </conditionalFormatting>
  <conditionalFormatting sqref="R92">
    <cfRule type="expression" dxfId="1256" priority="2055" stopIfTrue="1">
      <formula>Q92="Podst?"</formula>
    </cfRule>
  </conditionalFormatting>
  <conditionalFormatting sqref="P92">
    <cfRule type="expression" dxfId="1255" priority="2054" stopIfTrue="1">
      <formula>AND(P92="*",L92="obi")</formula>
    </cfRule>
  </conditionalFormatting>
  <conditionalFormatting sqref="T92">
    <cfRule type="expression" dxfId="1254" priority="2053" stopIfTrue="1">
      <formula>Q92="Inne?"</formula>
    </cfRule>
  </conditionalFormatting>
  <conditionalFormatting sqref="S92">
    <cfRule type="expression" dxfId="1253" priority="2052" stopIfTrue="1">
      <formula>Q92="Kier?"</formula>
    </cfRule>
  </conditionalFormatting>
  <conditionalFormatting sqref="R92">
    <cfRule type="expression" dxfId="1252" priority="2051" stopIfTrue="1">
      <formula>Q92="Podst?"</formula>
    </cfRule>
  </conditionalFormatting>
  <conditionalFormatting sqref="S92">
    <cfRule type="expression" dxfId="1251" priority="2050" stopIfTrue="1">
      <formula>Q92="Kier?"</formula>
    </cfRule>
  </conditionalFormatting>
  <conditionalFormatting sqref="R92">
    <cfRule type="expression" dxfId="1250" priority="2049" stopIfTrue="1">
      <formula>Q92="Podst?"</formula>
    </cfRule>
  </conditionalFormatting>
  <conditionalFormatting sqref="T92">
    <cfRule type="expression" dxfId="1249" priority="2048" stopIfTrue="1">
      <formula>Q92="Inne?"</formula>
    </cfRule>
  </conditionalFormatting>
  <conditionalFormatting sqref="R92">
    <cfRule type="expression" dxfId="1248" priority="2047" stopIfTrue="1">
      <formula>Q92="Podst?"</formula>
    </cfRule>
  </conditionalFormatting>
  <conditionalFormatting sqref="S92">
    <cfRule type="expression" dxfId="1247" priority="2046" stopIfTrue="1">
      <formula>Q92="Kier?"</formula>
    </cfRule>
  </conditionalFormatting>
  <conditionalFormatting sqref="S92">
    <cfRule type="expression" dxfId="1246" priority="2045" stopIfTrue="1">
      <formula>Q92="Kier?"</formula>
    </cfRule>
  </conditionalFormatting>
  <conditionalFormatting sqref="T92">
    <cfRule type="expression" dxfId="1245" priority="2044" stopIfTrue="1">
      <formula>Q92="Inne?"</formula>
    </cfRule>
  </conditionalFormatting>
  <conditionalFormatting sqref="S92">
    <cfRule type="expression" dxfId="1244" priority="2043" stopIfTrue="1">
      <formula>Q92="Kier?"</formula>
    </cfRule>
  </conditionalFormatting>
  <conditionalFormatting sqref="R92">
    <cfRule type="expression" dxfId="1243" priority="2042" stopIfTrue="1">
      <formula>Q92="Podst?"</formula>
    </cfRule>
  </conditionalFormatting>
  <conditionalFormatting sqref="T92">
    <cfRule type="expression" dxfId="1242" priority="2041" stopIfTrue="1">
      <formula>Q92="Inne?"</formula>
    </cfRule>
  </conditionalFormatting>
  <conditionalFormatting sqref="S92">
    <cfRule type="expression" dxfId="1241" priority="2040" stopIfTrue="1">
      <formula>Q92="Kier?"</formula>
    </cfRule>
  </conditionalFormatting>
  <conditionalFormatting sqref="R92">
    <cfRule type="expression" dxfId="1240" priority="2039" stopIfTrue="1">
      <formula>Q92="Podst?"</formula>
    </cfRule>
  </conditionalFormatting>
  <conditionalFormatting sqref="T92">
    <cfRule type="expression" dxfId="1239" priority="2038" stopIfTrue="1">
      <formula>Q92="Inne?"</formula>
    </cfRule>
  </conditionalFormatting>
  <conditionalFormatting sqref="R92">
    <cfRule type="expression" dxfId="1238" priority="2037" stopIfTrue="1">
      <formula>Q92="Podst?"</formula>
    </cfRule>
  </conditionalFormatting>
  <conditionalFormatting sqref="S92">
    <cfRule type="expression" dxfId="1237" priority="2036" stopIfTrue="1">
      <formula>Q92="Kier?"</formula>
    </cfRule>
  </conditionalFormatting>
  <conditionalFormatting sqref="S92">
    <cfRule type="expression" dxfId="1236" priority="2035" stopIfTrue="1">
      <formula>Q92="Kier?"</formula>
    </cfRule>
  </conditionalFormatting>
  <conditionalFormatting sqref="T92">
    <cfRule type="expression" dxfId="1235" priority="2034" stopIfTrue="1">
      <formula>Q92="Inne?"</formula>
    </cfRule>
  </conditionalFormatting>
  <conditionalFormatting sqref="S92">
    <cfRule type="expression" dxfId="1234" priority="2033" stopIfTrue="1">
      <formula>Q92="Kier?"</formula>
    </cfRule>
  </conditionalFormatting>
  <conditionalFormatting sqref="R92">
    <cfRule type="expression" dxfId="1233" priority="2032" stopIfTrue="1">
      <formula>Q92="Podst?"</formula>
    </cfRule>
  </conditionalFormatting>
  <conditionalFormatting sqref="T92">
    <cfRule type="expression" dxfId="1232" priority="2031" stopIfTrue="1">
      <formula>Q92="Inne?"</formula>
    </cfRule>
  </conditionalFormatting>
  <conditionalFormatting sqref="S92">
    <cfRule type="expression" dxfId="1231" priority="2030" stopIfTrue="1">
      <formula>Q92="Kier?"</formula>
    </cfRule>
  </conditionalFormatting>
  <conditionalFormatting sqref="R92">
    <cfRule type="expression" dxfId="1230" priority="2029" stopIfTrue="1">
      <formula>Q92="Podst?"</formula>
    </cfRule>
  </conditionalFormatting>
  <conditionalFormatting sqref="R92">
    <cfRule type="expression" dxfId="1229" priority="2028" stopIfTrue="1">
      <formula>Q75="Podst?"</formula>
    </cfRule>
  </conditionalFormatting>
  <conditionalFormatting sqref="S92">
    <cfRule type="expression" dxfId="1228" priority="2027" stopIfTrue="1">
      <formula>Q75="Kier?"</formula>
    </cfRule>
  </conditionalFormatting>
  <conditionalFormatting sqref="T92">
    <cfRule type="expression" dxfId="1227" priority="2026" stopIfTrue="1">
      <formula>Q75="Inne?"</formula>
    </cfRule>
  </conditionalFormatting>
  <conditionalFormatting sqref="T92">
    <cfRule type="expression" dxfId="1226" priority="2025" stopIfTrue="1">
      <formula>Q92="Inne?"</formula>
    </cfRule>
  </conditionalFormatting>
  <conditionalFormatting sqref="S92">
    <cfRule type="expression" dxfId="1225" priority="2024" stopIfTrue="1">
      <formula>Q92="Kier?"</formula>
    </cfRule>
  </conditionalFormatting>
  <conditionalFormatting sqref="R92">
    <cfRule type="expression" dxfId="1224" priority="2023" stopIfTrue="1">
      <formula>Q92="Podst?"</formula>
    </cfRule>
  </conditionalFormatting>
  <conditionalFormatting sqref="T92">
    <cfRule type="expression" dxfId="1223" priority="2022" stopIfTrue="1">
      <formula>Q92="Inne?"</formula>
    </cfRule>
  </conditionalFormatting>
  <conditionalFormatting sqref="S92">
    <cfRule type="expression" dxfId="1222" priority="2021" stopIfTrue="1">
      <formula>Q92="Kier?"</formula>
    </cfRule>
  </conditionalFormatting>
  <conditionalFormatting sqref="R92">
    <cfRule type="expression" dxfId="1221" priority="2020" stopIfTrue="1">
      <formula>Q92="Podst?"</formula>
    </cfRule>
  </conditionalFormatting>
  <conditionalFormatting sqref="T92">
    <cfRule type="expression" dxfId="1220" priority="2019" stopIfTrue="1">
      <formula>Q92="Inne?"</formula>
    </cfRule>
  </conditionalFormatting>
  <conditionalFormatting sqref="S92">
    <cfRule type="expression" dxfId="1219" priority="2018" stopIfTrue="1">
      <formula>Q92="Kier?"</formula>
    </cfRule>
  </conditionalFormatting>
  <conditionalFormatting sqref="R92">
    <cfRule type="expression" dxfId="1218" priority="2017" stopIfTrue="1">
      <formula>Q92="Podst?"</formula>
    </cfRule>
  </conditionalFormatting>
  <conditionalFormatting sqref="T92">
    <cfRule type="expression" dxfId="1217" priority="2016" stopIfTrue="1">
      <formula>Q92="Inne?"</formula>
    </cfRule>
  </conditionalFormatting>
  <conditionalFormatting sqref="S92">
    <cfRule type="expression" dxfId="1216" priority="2015" stopIfTrue="1">
      <formula>Q92="Kier?"</formula>
    </cfRule>
  </conditionalFormatting>
  <conditionalFormatting sqref="R92">
    <cfRule type="expression" dxfId="1215" priority="2014" stopIfTrue="1">
      <formula>Q92="Podst?"</formula>
    </cfRule>
  </conditionalFormatting>
  <conditionalFormatting sqref="P92">
    <cfRule type="expression" dxfId="1214" priority="2013" stopIfTrue="1">
      <formula>AND(P92="*",L92="obi")</formula>
    </cfRule>
  </conditionalFormatting>
  <conditionalFormatting sqref="T92">
    <cfRule type="expression" dxfId="1213" priority="2012" stopIfTrue="1">
      <formula>Q92="Inne?"</formula>
    </cfRule>
  </conditionalFormatting>
  <conditionalFormatting sqref="S92">
    <cfRule type="expression" dxfId="1212" priority="2011" stopIfTrue="1">
      <formula>Q92="Kier?"</formula>
    </cfRule>
  </conditionalFormatting>
  <conditionalFormatting sqref="R92">
    <cfRule type="expression" dxfId="1211" priority="2010" stopIfTrue="1">
      <formula>Q92="Podst?"</formula>
    </cfRule>
  </conditionalFormatting>
  <conditionalFormatting sqref="T92">
    <cfRule type="expression" dxfId="1210" priority="2009" stopIfTrue="1">
      <formula>Q92="Inne?"</formula>
    </cfRule>
  </conditionalFormatting>
  <conditionalFormatting sqref="S92">
    <cfRule type="expression" dxfId="1209" priority="2008" stopIfTrue="1">
      <formula>Q92="Kier?"</formula>
    </cfRule>
  </conditionalFormatting>
  <conditionalFormatting sqref="R92">
    <cfRule type="expression" dxfId="1208" priority="2007" stopIfTrue="1">
      <formula>Q92="Podst?"</formula>
    </cfRule>
  </conditionalFormatting>
  <conditionalFormatting sqref="T87">
    <cfRule type="expression" dxfId="1207" priority="1858" stopIfTrue="1">
      <formula>Q87="Inne?"</formula>
    </cfRule>
  </conditionalFormatting>
  <conditionalFormatting sqref="S87">
    <cfRule type="expression" dxfId="1206" priority="1857" stopIfTrue="1">
      <formula>Q87="Kier?"</formula>
    </cfRule>
  </conditionalFormatting>
  <conditionalFormatting sqref="R87">
    <cfRule type="expression" dxfId="1205" priority="1856" stopIfTrue="1">
      <formula>Q87="Podst?"</formula>
    </cfRule>
  </conditionalFormatting>
  <conditionalFormatting sqref="T87">
    <cfRule type="expression" dxfId="1204" priority="1855" stopIfTrue="1">
      <formula>Q87="Inne?"</formula>
    </cfRule>
  </conditionalFormatting>
  <conditionalFormatting sqref="S87">
    <cfRule type="expression" dxfId="1203" priority="1854" stopIfTrue="1">
      <formula>Q87="Kier?"</formula>
    </cfRule>
  </conditionalFormatting>
  <conditionalFormatting sqref="R87">
    <cfRule type="expression" dxfId="1202" priority="1853" stopIfTrue="1">
      <formula>Q87="Podst?"</formula>
    </cfRule>
  </conditionalFormatting>
  <conditionalFormatting sqref="T87">
    <cfRule type="expression" dxfId="1201" priority="1852" stopIfTrue="1">
      <formula>Q87="Inne?"</formula>
    </cfRule>
  </conditionalFormatting>
  <conditionalFormatting sqref="S87">
    <cfRule type="expression" dxfId="1200" priority="1851" stopIfTrue="1">
      <formula>Q87="Kier?"</formula>
    </cfRule>
  </conditionalFormatting>
  <conditionalFormatting sqref="R87">
    <cfRule type="expression" dxfId="1199" priority="1850" stopIfTrue="1">
      <formula>Q87="Podst?"</formula>
    </cfRule>
  </conditionalFormatting>
  <conditionalFormatting sqref="T87">
    <cfRule type="expression" dxfId="1198" priority="1849" stopIfTrue="1">
      <formula>Q87="Inne?"</formula>
    </cfRule>
  </conditionalFormatting>
  <conditionalFormatting sqref="S87">
    <cfRule type="expression" dxfId="1197" priority="1848" stopIfTrue="1">
      <formula>Q87="Kier?"</formula>
    </cfRule>
  </conditionalFormatting>
  <conditionalFormatting sqref="R87">
    <cfRule type="expression" dxfId="1196" priority="1847" stopIfTrue="1">
      <formula>Q87="Podst?"</formula>
    </cfRule>
  </conditionalFormatting>
  <conditionalFormatting sqref="T87">
    <cfRule type="expression" dxfId="1195" priority="1846" stopIfTrue="1">
      <formula>Q87="Inne?"</formula>
    </cfRule>
  </conditionalFormatting>
  <conditionalFormatting sqref="S87">
    <cfRule type="expression" dxfId="1194" priority="1845" stopIfTrue="1">
      <formula>Q87="Kier?"</formula>
    </cfRule>
  </conditionalFormatting>
  <conditionalFormatting sqref="R87">
    <cfRule type="expression" dxfId="1193" priority="1844" stopIfTrue="1">
      <formula>Q87="Podst?"</formula>
    </cfRule>
  </conditionalFormatting>
  <conditionalFormatting sqref="P87">
    <cfRule type="expression" dxfId="1192" priority="1843" stopIfTrue="1">
      <formula>AND(P87="*",L87="obi")</formula>
    </cfRule>
  </conditionalFormatting>
  <conditionalFormatting sqref="P87">
    <cfRule type="expression" dxfId="1191" priority="1842" stopIfTrue="1">
      <formula>AND(P87="*",L87="obi")</formula>
    </cfRule>
  </conditionalFormatting>
  <conditionalFormatting sqref="T87">
    <cfRule type="expression" dxfId="1190" priority="1841" stopIfTrue="1">
      <formula>Q87="Inne?"</formula>
    </cfRule>
  </conditionalFormatting>
  <conditionalFormatting sqref="S87">
    <cfRule type="expression" dxfId="1189" priority="1840" stopIfTrue="1">
      <formula>Q87="Kier?"</formula>
    </cfRule>
  </conditionalFormatting>
  <conditionalFormatting sqref="R87">
    <cfRule type="expression" dxfId="1188" priority="1839" stopIfTrue="1">
      <formula>Q87="Podst?"</formula>
    </cfRule>
  </conditionalFormatting>
  <conditionalFormatting sqref="S87">
    <cfRule type="expression" dxfId="1187" priority="1838" stopIfTrue="1">
      <formula>Q87="Kier?"</formula>
    </cfRule>
  </conditionalFormatting>
  <conditionalFormatting sqref="R87">
    <cfRule type="expression" dxfId="1186" priority="1837" stopIfTrue="1">
      <formula>Q87="Podst?"</formula>
    </cfRule>
  </conditionalFormatting>
  <conditionalFormatting sqref="S87">
    <cfRule type="expression" dxfId="1185" priority="1836" stopIfTrue="1">
      <formula>Q87="Kier?"</formula>
    </cfRule>
  </conditionalFormatting>
  <conditionalFormatting sqref="R87">
    <cfRule type="expression" dxfId="1184" priority="1835" stopIfTrue="1">
      <formula>Q87="Podst?"</formula>
    </cfRule>
  </conditionalFormatting>
  <conditionalFormatting sqref="T87">
    <cfRule type="expression" dxfId="1183" priority="1834" stopIfTrue="1">
      <formula>Q87="Inne?"</formula>
    </cfRule>
  </conditionalFormatting>
  <conditionalFormatting sqref="T87">
    <cfRule type="expression" dxfId="1182" priority="1833" stopIfTrue="1">
      <formula>Q87="Inne?"</formula>
    </cfRule>
  </conditionalFormatting>
  <conditionalFormatting sqref="T87">
    <cfRule type="expression" dxfId="1181" priority="1832" stopIfTrue="1">
      <formula>Q87="Inne?"</formula>
    </cfRule>
  </conditionalFormatting>
  <conditionalFormatting sqref="S87">
    <cfRule type="expression" dxfId="1180" priority="1831" stopIfTrue="1">
      <formula>Q87="Kier?"</formula>
    </cfRule>
  </conditionalFormatting>
  <conditionalFormatting sqref="R87">
    <cfRule type="expression" dxfId="1179" priority="1830" stopIfTrue="1">
      <formula>Q87="Podst?"</formula>
    </cfRule>
  </conditionalFormatting>
  <conditionalFormatting sqref="T87">
    <cfRule type="expression" dxfId="1178" priority="1829" stopIfTrue="1">
      <formula>Q87="Inne?"</formula>
    </cfRule>
  </conditionalFormatting>
  <conditionalFormatting sqref="S87">
    <cfRule type="expression" dxfId="1177" priority="1828" stopIfTrue="1">
      <formula>Q87="Kier?"</formula>
    </cfRule>
  </conditionalFormatting>
  <conditionalFormatting sqref="R87">
    <cfRule type="expression" dxfId="1176" priority="1827" stopIfTrue="1">
      <formula>Q87="Podst?"</formula>
    </cfRule>
  </conditionalFormatting>
  <conditionalFormatting sqref="T87">
    <cfRule type="expression" dxfId="1175" priority="1826" stopIfTrue="1">
      <formula>Q87="Inne?"</formula>
    </cfRule>
  </conditionalFormatting>
  <conditionalFormatting sqref="S87">
    <cfRule type="expression" dxfId="1174" priority="1825" stopIfTrue="1">
      <formula>Q87="Kier?"</formula>
    </cfRule>
  </conditionalFormatting>
  <conditionalFormatting sqref="R87">
    <cfRule type="expression" dxfId="1173" priority="1824" stopIfTrue="1">
      <formula>Q87="Podst?"</formula>
    </cfRule>
  </conditionalFormatting>
  <conditionalFormatting sqref="T87">
    <cfRule type="expression" dxfId="1172" priority="1823" stopIfTrue="1">
      <formula>Q87="Inne?"</formula>
    </cfRule>
  </conditionalFormatting>
  <conditionalFormatting sqref="S87">
    <cfRule type="expression" dxfId="1171" priority="1822" stopIfTrue="1">
      <formula>Q87="Kier?"</formula>
    </cfRule>
  </conditionalFormatting>
  <conditionalFormatting sqref="R87">
    <cfRule type="expression" dxfId="1170" priority="1821" stopIfTrue="1">
      <formula>Q87="Podst?"</formula>
    </cfRule>
  </conditionalFormatting>
  <conditionalFormatting sqref="T87">
    <cfRule type="expression" dxfId="1169" priority="1820" stopIfTrue="1">
      <formula>Q87="Inne?"</formula>
    </cfRule>
  </conditionalFormatting>
  <conditionalFormatting sqref="S87">
    <cfRule type="expression" dxfId="1168" priority="1819" stopIfTrue="1">
      <formula>Q87="Kier?"</formula>
    </cfRule>
  </conditionalFormatting>
  <conditionalFormatting sqref="R87">
    <cfRule type="expression" dxfId="1167" priority="1818" stopIfTrue="1">
      <formula>Q87="Podst?"</formula>
    </cfRule>
  </conditionalFormatting>
  <conditionalFormatting sqref="T87">
    <cfRule type="expression" dxfId="1166" priority="1817" stopIfTrue="1">
      <formula>Q87="Inne?"</formula>
    </cfRule>
  </conditionalFormatting>
  <conditionalFormatting sqref="S87">
    <cfRule type="expression" dxfId="1165" priority="1816" stopIfTrue="1">
      <formula>Q87="Kier?"</formula>
    </cfRule>
  </conditionalFormatting>
  <conditionalFormatting sqref="R87">
    <cfRule type="expression" dxfId="1164" priority="1815" stopIfTrue="1">
      <formula>Q87="Podst?"</formula>
    </cfRule>
  </conditionalFormatting>
  <conditionalFormatting sqref="T87">
    <cfRule type="expression" dxfId="1163" priority="1814" stopIfTrue="1">
      <formula>Q87="Inne?"</formula>
    </cfRule>
  </conditionalFormatting>
  <conditionalFormatting sqref="S87">
    <cfRule type="expression" dxfId="1162" priority="1813" stopIfTrue="1">
      <formula>Q87="Kier?"</formula>
    </cfRule>
  </conditionalFormatting>
  <conditionalFormatting sqref="R87">
    <cfRule type="expression" dxfId="1161" priority="1812" stopIfTrue="1">
      <formula>Q87="Podst?"</formula>
    </cfRule>
  </conditionalFormatting>
  <conditionalFormatting sqref="T87">
    <cfRule type="expression" dxfId="1160" priority="1811" stopIfTrue="1">
      <formula>Q87="Inne?"</formula>
    </cfRule>
  </conditionalFormatting>
  <conditionalFormatting sqref="S87">
    <cfRule type="expression" dxfId="1159" priority="1810" stopIfTrue="1">
      <formula>Q87="Kier?"</formula>
    </cfRule>
  </conditionalFormatting>
  <conditionalFormatting sqref="R87">
    <cfRule type="expression" dxfId="1158" priority="1809" stopIfTrue="1">
      <formula>Q87="Podst?"</formula>
    </cfRule>
  </conditionalFormatting>
  <conditionalFormatting sqref="P87">
    <cfRule type="expression" dxfId="1157" priority="1808" stopIfTrue="1">
      <formula>AND(P87="*",L87="obi")</formula>
    </cfRule>
  </conditionalFormatting>
  <conditionalFormatting sqref="T87">
    <cfRule type="expression" dxfId="1156" priority="1807" stopIfTrue="1">
      <formula>Q87="Inne?"</formula>
    </cfRule>
  </conditionalFormatting>
  <conditionalFormatting sqref="S87">
    <cfRule type="expression" dxfId="1155" priority="1806" stopIfTrue="1">
      <formula>Q87="Kier?"</formula>
    </cfRule>
  </conditionalFormatting>
  <conditionalFormatting sqref="R87">
    <cfRule type="expression" dxfId="1154" priority="1805" stopIfTrue="1">
      <formula>Q87="Podst?"</formula>
    </cfRule>
  </conditionalFormatting>
  <conditionalFormatting sqref="T87">
    <cfRule type="expression" dxfId="1153" priority="1804" stopIfTrue="1">
      <formula>Q87="Inne?"</formula>
    </cfRule>
  </conditionalFormatting>
  <conditionalFormatting sqref="S87">
    <cfRule type="expression" dxfId="1152" priority="1803" stopIfTrue="1">
      <formula>Q87="Kier?"</formula>
    </cfRule>
  </conditionalFormatting>
  <conditionalFormatting sqref="R87">
    <cfRule type="expression" dxfId="1151" priority="1802" stopIfTrue="1">
      <formula>Q87="Podst?"</formula>
    </cfRule>
  </conditionalFormatting>
  <conditionalFormatting sqref="T19">
    <cfRule type="expression" dxfId="1150" priority="1757" stopIfTrue="1">
      <formula>Q19="Inne?"</formula>
    </cfRule>
  </conditionalFormatting>
  <conditionalFormatting sqref="T19">
    <cfRule type="expression" dxfId="1149" priority="1756" stopIfTrue="1">
      <formula>Q19="Inne?"</formula>
    </cfRule>
  </conditionalFormatting>
  <conditionalFormatting sqref="T19">
    <cfRule type="expression" dxfId="1148" priority="1755" stopIfTrue="1">
      <formula>Q19="Inne?"</formula>
    </cfRule>
  </conditionalFormatting>
  <conditionalFormatting sqref="T19">
    <cfRule type="expression" dxfId="1147" priority="1754" stopIfTrue="1">
      <formula>Q19="Inne?"</formula>
    </cfRule>
  </conditionalFormatting>
  <conditionalFormatting sqref="T19">
    <cfRule type="expression" dxfId="1146" priority="1753" stopIfTrue="1">
      <formula>Q19="Inne?"</formula>
    </cfRule>
  </conditionalFormatting>
  <conditionalFormatting sqref="T19">
    <cfRule type="expression" dxfId="1145" priority="1752" stopIfTrue="1">
      <formula>Q19="Inne?"</formula>
    </cfRule>
  </conditionalFormatting>
  <conditionalFormatting sqref="T19">
    <cfRule type="expression" dxfId="1144" priority="1751" stopIfTrue="1">
      <formula>Q19="Inne?"</formula>
    </cfRule>
  </conditionalFormatting>
  <conditionalFormatting sqref="T19">
    <cfRule type="expression" dxfId="1143" priority="1750" stopIfTrue="1">
      <formula>Q19="Inne?"</formula>
    </cfRule>
  </conditionalFormatting>
  <conditionalFormatting sqref="T19">
    <cfRule type="expression" dxfId="1142" priority="1749" stopIfTrue="1">
      <formula>Q19="Inne?"</formula>
    </cfRule>
  </conditionalFormatting>
  <conditionalFormatting sqref="T19">
    <cfRule type="expression" dxfId="1141" priority="1748" stopIfTrue="1">
      <formula>Q19="Inne?"</formula>
    </cfRule>
  </conditionalFormatting>
  <conditionalFormatting sqref="T19">
    <cfRule type="expression" dxfId="1140" priority="1747" stopIfTrue="1">
      <formula>Q19="Inne?"</formula>
    </cfRule>
  </conditionalFormatting>
  <conditionalFormatting sqref="T19">
    <cfRule type="expression" dxfId="1139" priority="1746" stopIfTrue="1">
      <formula>Q19="Inne?"</formula>
    </cfRule>
  </conditionalFormatting>
  <conditionalFormatting sqref="T19">
    <cfRule type="expression" dxfId="1138" priority="1745" stopIfTrue="1">
      <formula>Q19="Inne?"</formula>
    </cfRule>
  </conditionalFormatting>
  <conditionalFormatting sqref="T19">
    <cfRule type="expression" dxfId="1137" priority="1744" stopIfTrue="1">
      <formula>Q19="Inne?"</formula>
    </cfRule>
  </conditionalFormatting>
  <conditionalFormatting sqref="T19">
    <cfRule type="expression" dxfId="1136" priority="1743" stopIfTrue="1">
      <formula>Q19="Inne?"</formula>
    </cfRule>
  </conditionalFormatting>
  <conditionalFormatting sqref="T19">
    <cfRule type="expression" dxfId="1135" priority="1742" stopIfTrue="1">
      <formula>Q19="Inne?"</formula>
    </cfRule>
  </conditionalFormatting>
  <conditionalFormatting sqref="T19">
    <cfRule type="expression" dxfId="1134" priority="1741" stopIfTrue="1">
      <formula>Q19="Inne?"</formula>
    </cfRule>
  </conditionalFormatting>
  <conditionalFormatting sqref="T19">
    <cfRule type="expression" dxfId="1133" priority="1740" stopIfTrue="1">
      <formula>Q19="Inne?"</formula>
    </cfRule>
  </conditionalFormatting>
  <conditionalFormatting sqref="T19">
    <cfRule type="expression" dxfId="1132" priority="1739" stopIfTrue="1">
      <formula>Q19="Inne?"</formula>
    </cfRule>
  </conditionalFormatting>
  <conditionalFormatting sqref="T19">
    <cfRule type="expression" dxfId="1131" priority="1738" stopIfTrue="1">
      <formula>Q19="Inne?"</formula>
    </cfRule>
  </conditionalFormatting>
  <conditionalFormatting sqref="T19">
    <cfRule type="expression" dxfId="1130" priority="1737" stopIfTrue="1">
      <formula>Q19="Inne?"</formula>
    </cfRule>
  </conditionalFormatting>
  <conditionalFormatting sqref="T19">
    <cfRule type="expression" dxfId="1129" priority="1736" stopIfTrue="1">
      <formula>Q19="Inne?"</formula>
    </cfRule>
  </conditionalFormatting>
  <conditionalFormatting sqref="T19">
    <cfRule type="expression" dxfId="1128" priority="1684" stopIfTrue="1">
      <formula>Q2="Inne?"</formula>
    </cfRule>
  </conditionalFormatting>
  <conditionalFormatting sqref="T19">
    <cfRule type="expression" dxfId="1127" priority="1683" stopIfTrue="1">
      <formula>Q2="Inne?"</formula>
    </cfRule>
  </conditionalFormatting>
  <conditionalFormatting sqref="T19">
    <cfRule type="expression" dxfId="1126" priority="1682" stopIfTrue="1">
      <formula>Q19="Inne?"</formula>
    </cfRule>
  </conditionalFormatting>
  <conditionalFormatting sqref="T19">
    <cfRule type="expression" dxfId="1125" priority="1681" stopIfTrue="1">
      <formula>Q19="Inne?"</formula>
    </cfRule>
  </conditionalFormatting>
  <conditionalFormatting sqref="T19">
    <cfRule type="expression" dxfId="1124" priority="1680" stopIfTrue="1">
      <formula>Q19="Inne?"</formula>
    </cfRule>
  </conditionalFormatting>
  <conditionalFormatting sqref="T19">
    <cfRule type="expression" dxfId="1123" priority="1679" stopIfTrue="1">
      <formula>Q19="Inne?"</formula>
    </cfRule>
  </conditionalFormatting>
  <conditionalFormatting sqref="T19">
    <cfRule type="expression" dxfId="1122" priority="1678" stopIfTrue="1">
      <formula>Q19="Inne?"</formula>
    </cfRule>
  </conditionalFormatting>
  <conditionalFormatting sqref="T19">
    <cfRule type="expression" dxfId="1121" priority="1677" stopIfTrue="1">
      <formula>Q19="Inne?"</formula>
    </cfRule>
  </conditionalFormatting>
  <conditionalFormatting sqref="T19">
    <cfRule type="expression" dxfId="1120" priority="1676" stopIfTrue="1">
      <formula>Q19="Inne?"</formula>
    </cfRule>
  </conditionalFormatting>
  <conditionalFormatting sqref="T19">
    <cfRule type="expression" dxfId="1119" priority="1675" stopIfTrue="1">
      <formula>Q19="Inne?"</formula>
    </cfRule>
  </conditionalFormatting>
  <conditionalFormatting sqref="T19">
    <cfRule type="expression" dxfId="1118" priority="1674" stopIfTrue="1">
      <formula>Q19="Inne?"</formula>
    </cfRule>
  </conditionalFormatting>
  <conditionalFormatting sqref="T19">
    <cfRule type="expression" dxfId="1117" priority="1673" stopIfTrue="1">
      <formula>Q19="Inne?"</formula>
    </cfRule>
  </conditionalFormatting>
  <conditionalFormatting sqref="T19">
    <cfRule type="expression" dxfId="1116" priority="1672" stopIfTrue="1">
      <formula>Q19="Inne?"</formula>
    </cfRule>
  </conditionalFormatting>
  <conditionalFormatting sqref="T19">
    <cfRule type="expression" dxfId="1115" priority="1671" stopIfTrue="1">
      <formula>Q19="Inne?"</formula>
    </cfRule>
  </conditionalFormatting>
  <conditionalFormatting sqref="T19">
    <cfRule type="expression" dxfId="1114" priority="1670" stopIfTrue="1">
      <formula>Q19="Inne?"</formula>
    </cfRule>
  </conditionalFormatting>
  <conditionalFormatting sqref="T19">
    <cfRule type="expression" dxfId="1113" priority="1669" stopIfTrue="1">
      <formula>Q19="Inne?"</formula>
    </cfRule>
  </conditionalFormatting>
  <conditionalFormatting sqref="T19">
    <cfRule type="expression" dxfId="1112" priority="1668" stopIfTrue="1">
      <formula>Q19="Inne?"</formula>
    </cfRule>
  </conditionalFormatting>
  <conditionalFormatting sqref="T19">
    <cfRule type="expression" dxfId="1111" priority="1667" stopIfTrue="1">
      <formula>Q19="Inne?"</formula>
    </cfRule>
  </conditionalFormatting>
  <conditionalFormatting sqref="T19">
    <cfRule type="expression" dxfId="1110" priority="1666" stopIfTrue="1">
      <formula>Q19="Inne?"</formula>
    </cfRule>
  </conditionalFormatting>
  <conditionalFormatting sqref="T19">
    <cfRule type="expression" dxfId="1109" priority="1665" stopIfTrue="1">
      <formula>Q19="Inne?"</formula>
    </cfRule>
  </conditionalFormatting>
  <conditionalFormatting sqref="T19">
    <cfRule type="expression" dxfId="1108" priority="1664" stopIfTrue="1">
      <formula>Q19="Inne?"</formula>
    </cfRule>
  </conditionalFormatting>
  <conditionalFormatting sqref="T19">
    <cfRule type="expression" dxfId="1107" priority="1663" stopIfTrue="1">
      <formula>Q19="Inne?"</formula>
    </cfRule>
  </conditionalFormatting>
  <conditionalFormatting sqref="T19">
    <cfRule type="expression" dxfId="1106" priority="1662" stopIfTrue="1">
      <formula>Q19="Inne?"</formula>
    </cfRule>
  </conditionalFormatting>
  <conditionalFormatting sqref="T19">
    <cfRule type="expression" dxfId="1105" priority="1661" stopIfTrue="1">
      <formula>Q19="Inne?"</formula>
    </cfRule>
  </conditionalFormatting>
  <conditionalFormatting sqref="T19">
    <cfRule type="expression" dxfId="1104" priority="1660" stopIfTrue="1">
      <formula>Q19="Inne?"</formula>
    </cfRule>
  </conditionalFormatting>
  <conditionalFormatting sqref="T19">
    <cfRule type="expression" dxfId="1103" priority="1659" stopIfTrue="1">
      <formula>Q19="Inne?"</formula>
    </cfRule>
  </conditionalFormatting>
  <conditionalFormatting sqref="T19">
    <cfRule type="expression" dxfId="1102" priority="1658" stopIfTrue="1">
      <formula>Q19="Inne?"</formula>
    </cfRule>
  </conditionalFormatting>
  <conditionalFormatting sqref="T19">
    <cfRule type="expression" dxfId="1101" priority="1657" stopIfTrue="1">
      <formula>Q19="Inne?"</formula>
    </cfRule>
  </conditionalFormatting>
  <conditionalFormatting sqref="T19">
    <cfRule type="expression" dxfId="1100" priority="1656" stopIfTrue="1">
      <formula>Q19="Inne?"</formula>
    </cfRule>
  </conditionalFormatting>
  <conditionalFormatting sqref="T19">
    <cfRule type="expression" dxfId="1099" priority="1655" stopIfTrue="1">
      <formula>Q19="Inne?"</formula>
    </cfRule>
  </conditionalFormatting>
  <conditionalFormatting sqref="T19">
    <cfRule type="expression" dxfId="1098" priority="1654" stopIfTrue="1">
      <formula>Q19="Inne?"</formula>
    </cfRule>
  </conditionalFormatting>
  <conditionalFormatting sqref="T19">
    <cfRule type="expression" dxfId="1097" priority="1653" stopIfTrue="1">
      <formula>Q19="Inne?"</formula>
    </cfRule>
  </conditionalFormatting>
  <conditionalFormatting sqref="T19">
    <cfRule type="expression" dxfId="1096" priority="1652" stopIfTrue="1">
      <formula>Q19="Inne?"</formula>
    </cfRule>
  </conditionalFormatting>
  <conditionalFormatting sqref="T19">
    <cfRule type="expression" dxfId="1095" priority="1651" stopIfTrue="1">
      <formula>Q19="Inne?"</formula>
    </cfRule>
  </conditionalFormatting>
  <conditionalFormatting sqref="T19">
    <cfRule type="expression" dxfId="1094" priority="1650" stopIfTrue="1">
      <formula>Q19="Inne?"</formula>
    </cfRule>
  </conditionalFormatting>
  <conditionalFormatting sqref="T19">
    <cfRule type="expression" dxfId="1093" priority="1649" stopIfTrue="1">
      <formula>Q19="Inne?"</formula>
    </cfRule>
  </conditionalFormatting>
  <conditionalFormatting sqref="T19">
    <cfRule type="expression" dxfId="1092" priority="1648" stopIfTrue="1">
      <formula>Q19="Inne?"</formula>
    </cfRule>
  </conditionalFormatting>
  <conditionalFormatting sqref="T80">
    <cfRule type="expression" dxfId="1091" priority="1647" stopIfTrue="1">
      <formula>Q80="Inne?"</formula>
    </cfRule>
  </conditionalFormatting>
  <conditionalFormatting sqref="S80">
    <cfRule type="expression" dxfId="1090" priority="1646" stopIfTrue="1">
      <formula>Q80="Kier?"</formula>
    </cfRule>
  </conditionalFormatting>
  <conditionalFormatting sqref="R80">
    <cfRule type="expression" dxfId="1089" priority="1645" stopIfTrue="1">
      <formula>Q80="Podst?"</formula>
    </cfRule>
  </conditionalFormatting>
  <conditionalFormatting sqref="T80">
    <cfRule type="expression" dxfId="1088" priority="1644" stopIfTrue="1">
      <formula>Q80="Inne?"</formula>
    </cfRule>
  </conditionalFormatting>
  <conditionalFormatting sqref="S80">
    <cfRule type="expression" dxfId="1087" priority="1643" stopIfTrue="1">
      <formula>Q80="Kier?"</formula>
    </cfRule>
  </conditionalFormatting>
  <conditionalFormatting sqref="R80">
    <cfRule type="expression" dxfId="1086" priority="1642" stopIfTrue="1">
      <formula>Q80="Podst?"</formula>
    </cfRule>
  </conditionalFormatting>
  <conditionalFormatting sqref="T80">
    <cfRule type="expression" dxfId="1085" priority="1641" stopIfTrue="1">
      <formula>Q80="Inne?"</formula>
    </cfRule>
  </conditionalFormatting>
  <conditionalFormatting sqref="S80">
    <cfRule type="expression" dxfId="1084" priority="1640" stopIfTrue="1">
      <formula>Q80="Kier?"</formula>
    </cfRule>
  </conditionalFormatting>
  <conditionalFormatting sqref="R80">
    <cfRule type="expression" dxfId="1083" priority="1639" stopIfTrue="1">
      <formula>Q80="Podst?"</formula>
    </cfRule>
  </conditionalFormatting>
  <conditionalFormatting sqref="T80">
    <cfRule type="expression" dxfId="1082" priority="1638" stopIfTrue="1">
      <formula>Q80="Inne?"</formula>
    </cfRule>
  </conditionalFormatting>
  <conditionalFormatting sqref="S80">
    <cfRule type="expression" dxfId="1081" priority="1637" stopIfTrue="1">
      <formula>Q80="Kier?"</formula>
    </cfRule>
  </conditionalFormatting>
  <conditionalFormatting sqref="R80">
    <cfRule type="expression" dxfId="1080" priority="1636" stopIfTrue="1">
      <formula>Q80="Podst?"</formula>
    </cfRule>
  </conditionalFormatting>
  <conditionalFormatting sqref="P80">
    <cfRule type="expression" dxfId="1079" priority="1635" stopIfTrue="1">
      <formula>AND(P80="*",L80="obi")</formula>
    </cfRule>
  </conditionalFormatting>
  <conditionalFormatting sqref="P80">
    <cfRule type="expression" dxfId="1078" priority="1634" stopIfTrue="1">
      <formula>AND(P80="*",L80="obi")</formula>
    </cfRule>
  </conditionalFormatting>
  <conditionalFormatting sqref="T80">
    <cfRule type="expression" dxfId="1077" priority="1633" stopIfTrue="1">
      <formula>Q80="Inne?"</formula>
    </cfRule>
  </conditionalFormatting>
  <conditionalFormatting sqref="S80">
    <cfRule type="expression" dxfId="1076" priority="1632" stopIfTrue="1">
      <formula>Q80="Kier?"</formula>
    </cfRule>
  </conditionalFormatting>
  <conditionalFormatting sqref="R80">
    <cfRule type="expression" dxfId="1075" priority="1631" stopIfTrue="1">
      <formula>Q80="Podst?"</formula>
    </cfRule>
  </conditionalFormatting>
  <conditionalFormatting sqref="S80">
    <cfRule type="expression" dxfId="1074" priority="1630" stopIfTrue="1">
      <formula>Q80="Kier?"</formula>
    </cfRule>
  </conditionalFormatting>
  <conditionalFormatting sqref="R80">
    <cfRule type="expression" dxfId="1073" priority="1629" stopIfTrue="1">
      <formula>Q80="Podst?"</formula>
    </cfRule>
  </conditionalFormatting>
  <conditionalFormatting sqref="S80">
    <cfRule type="expression" dxfId="1072" priority="1628" stopIfTrue="1">
      <formula>Q80="Kier?"</formula>
    </cfRule>
  </conditionalFormatting>
  <conditionalFormatting sqref="R80">
    <cfRule type="expression" dxfId="1071" priority="1627" stopIfTrue="1">
      <formula>Q80="Podst?"</formula>
    </cfRule>
  </conditionalFormatting>
  <conditionalFormatting sqref="T80">
    <cfRule type="expression" dxfId="1070" priority="1626" stopIfTrue="1">
      <formula>Q80="Inne?"</formula>
    </cfRule>
  </conditionalFormatting>
  <conditionalFormatting sqref="T80">
    <cfRule type="expression" dxfId="1069" priority="1625" stopIfTrue="1">
      <formula>Q80="Inne?"</formula>
    </cfRule>
  </conditionalFormatting>
  <conditionalFormatting sqref="T80">
    <cfRule type="expression" dxfId="1068" priority="1624" stopIfTrue="1">
      <formula>Q80="Inne?"</formula>
    </cfRule>
  </conditionalFormatting>
  <conditionalFormatting sqref="S80">
    <cfRule type="expression" dxfId="1067" priority="1623" stopIfTrue="1">
      <formula>Q80="Kier?"</formula>
    </cfRule>
  </conditionalFormatting>
  <conditionalFormatting sqref="R80">
    <cfRule type="expression" dxfId="1066" priority="1622" stopIfTrue="1">
      <formula>Q80="Podst?"</formula>
    </cfRule>
  </conditionalFormatting>
  <conditionalFormatting sqref="T80">
    <cfRule type="expression" dxfId="1065" priority="1621" stopIfTrue="1">
      <formula>Q80="Inne?"</formula>
    </cfRule>
  </conditionalFormatting>
  <conditionalFormatting sqref="S80">
    <cfRule type="expression" dxfId="1064" priority="1620" stopIfTrue="1">
      <formula>Q80="Kier?"</formula>
    </cfRule>
  </conditionalFormatting>
  <conditionalFormatting sqref="R80">
    <cfRule type="expression" dxfId="1063" priority="1619" stopIfTrue="1">
      <formula>Q80="Podst?"</formula>
    </cfRule>
  </conditionalFormatting>
  <conditionalFormatting sqref="T80">
    <cfRule type="expression" dxfId="1062" priority="1618" stopIfTrue="1">
      <formula>Q80="Inne?"</formula>
    </cfRule>
  </conditionalFormatting>
  <conditionalFormatting sqref="S80">
    <cfRule type="expression" dxfId="1061" priority="1617" stopIfTrue="1">
      <formula>Q80="Kier?"</formula>
    </cfRule>
  </conditionalFormatting>
  <conditionalFormatting sqref="R80">
    <cfRule type="expression" dxfId="1060" priority="1616" stopIfTrue="1">
      <formula>Q80="Podst?"</formula>
    </cfRule>
  </conditionalFormatting>
  <conditionalFormatting sqref="T80">
    <cfRule type="expression" dxfId="1059" priority="1615" stopIfTrue="1">
      <formula>Q80="Inne?"</formula>
    </cfRule>
  </conditionalFormatting>
  <conditionalFormatting sqref="S80">
    <cfRule type="expression" dxfId="1058" priority="1614" stopIfTrue="1">
      <formula>Q80="Kier?"</formula>
    </cfRule>
  </conditionalFormatting>
  <conditionalFormatting sqref="R80">
    <cfRule type="expression" dxfId="1057" priority="1613" stopIfTrue="1">
      <formula>Q80="Podst?"</formula>
    </cfRule>
  </conditionalFormatting>
  <conditionalFormatting sqref="T80">
    <cfRule type="expression" dxfId="1056" priority="1612" stopIfTrue="1">
      <formula>Q80="Inne?"</formula>
    </cfRule>
  </conditionalFormatting>
  <conditionalFormatting sqref="S80">
    <cfRule type="expression" dxfId="1055" priority="1611" stopIfTrue="1">
      <formula>Q80="Kier?"</formula>
    </cfRule>
  </conditionalFormatting>
  <conditionalFormatting sqref="R80">
    <cfRule type="expression" dxfId="1054" priority="1610" stopIfTrue="1">
      <formula>Q80="Podst?"</formula>
    </cfRule>
  </conditionalFormatting>
  <conditionalFormatting sqref="T80">
    <cfRule type="expression" dxfId="1053" priority="1609" stopIfTrue="1">
      <formula>Q80="Inne?"</formula>
    </cfRule>
  </conditionalFormatting>
  <conditionalFormatting sqref="S80">
    <cfRule type="expression" dxfId="1052" priority="1608" stopIfTrue="1">
      <formula>Q80="Kier?"</formula>
    </cfRule>
  </conditionalFormatting>
  <conditionalFormatting sqref="R80">
    <cfRule type="expression" dxfId="1051" priority="1607" stopIfTrue="1">
      <formula>Q80="Podst?"</formula>
    </cfRule>
  </conditionalFormatting>
  <conditionalFormatting sqref="T80">
    <cfRule type="expression" dxfId="1050" priority="1606" stopIfTrue="1">
      <formula>Q80="Inne?"</formula>
    </cfRule>
  </conditionalFormatting>
  <conditionalFormatting sqref="S80">
    <cfRule type="expression" dxfId="1049" priority="1605" stopIfTrue="1">
      <formula>Q80="Kier?"</formula>
    </cfRule>
  </conditionalFormatting>
  <conditionalFormatting sqref="R80">
    <cfRule type="expression" dxfId="1048" priority="1604" stopIfTrue="1">
      <formula>Q80="Podst?"</formula>
    </cfRule>
  </conditionalFormatting>
  <conditionalFormatting sqref="T80">
    <cfRule type="expression" dxfId="1047" priority="1603" stopIfTrue="1">
      <formula>Q80="Inne?"</formula>
    </cfRule>
  </conditionalFormatting>
  <conditionalFormatting sqref="S80">
    <cfRule type="expression" dxfId="1046" priority="1602" stopIfTrue="1">
      <formula>Q80="Kier?"</formula>
    </cfRule>
  </conditionalFormatting>
  <conditionalFormatting sqref="R80">
    <cfRule type="expression" dxfId="1045" priority="1601" stopIfTrue="1">
      <formula>Q80="Podst?"</formula>
    </cfRule>
  </conditionalFormatting>
  <conditionalFormatting sqref="P80">
    <cfRule type="expression" dxfId="1044" priority="1600" stopIfTrue="1">
      <formula>AND(P80="*",L80="obi")</formula>
    </cfRule>
  </conditionalFormatting>
  <conditionalFormatting sqref="T80">
    <cfRule type="expression" dxfId="1043" priority="1599" stopIfTrue="1">
      <formula>Q80="Inne?"</formula>
    </cfRule>
  </conditionalFormatting>
  <conditionalFormatting sqref="S80">
    <cfRule type="expression" dxfId="1042" priority="1598" stopIfTrue="1">
      <formula>Q80="Kier?"</formula>
    </cfRule>
  </conditionalFormatting>
  <conditionalFormatting sqref="R80">
    <cfRule type="expression" dxfId="1041" priority="1597" stopIfTrue="1">
      <formula>Q80="Podst?"</formula>
    </cfRule>
  </conditionalFormatting>
  <conditionalFormatting sqref="T80">
    <cfRule type="expression" dxfId="1040" priority="1596" stopIfTrue="1">
      <formula>Q80="Inne?"</formula>
    </cfRule>
  </conditionalFormatting>
  <conditionalFormatting sqref="S80">
    <cfRule type="expression" dxfId="1039" priority="1595" stopIfTrue="1">
      <formula>Q80="Kier?"</formula>
    </cfRule>
  </conditionalFormatting>
  <conditionalFormatting sqref="R80">
    <cfRule type="expression" dxfId="1038" priority="1594" stopIfTrue="1">
      <formula>Q80="Podst?"</formula>
    </cfRule>
  </conditionalFormatting>
  <conditionalFormatting sqref="T87">
    <cfRule type="expression" dxfId="1037" priority="1445" stopIfTrue="1">
      <formula>Q87="Inne?"</formula>
    </cfRule>
  </conditionalFormatting>
  <conditionalFormatting sqref="S87">
    <cfRule type="expression" dxfId="1036" priority="1444" stopIfTrue="1">
      <formula>Q87="Kier?"</formula>
    </cfRule>
  </conditionalFormatting>
  <conditionalFormatting sqref="R87">
    <cfRule type="expression" dxfId="1035" priority="1443" stopIfTrue="1">
      <formula>Q87="Podst?"</formula>
    </cfRule>
  </conditionalFormatting>
  <conditionalFormatting sqref="T87">
    <cfRule type="expression" dxfId="1034" priority="1442" stopIfTrue="1">
      <formula>Q87="Inne?"</formula>
    </cfRule>
  </conditionalFormatting>
  <conditionalFormatting sqref="S87">
    <cfRule type="expression" dxfId="1033" priority="1441" stopIfTrue="1">
      <formula>Q87="Kier?"</formula>
    </cfRule>
  </conditionalFormatting>
  <conditionalFormatting sqref="R87">
    <cfRule type="expression" dxfId="1032" priority="1440" stopIfTrue="1">
      <formula>Q87="Podst?"</formula>
    </cfRule>
  </conditionalFormatting>
  <conditionalFormatting sqref="T87">
    <cfRule type="expression" dxfId="1031" priority="1439" stopIfTrue="1">
      <formula>Q87="Inne?"</formula>
    </cfRule>
  </conditionalFormatting>
  <conditionalFormatting sqref="S87">
    <cfRule type="expression" dxfId="1030" priority="1438" stopIfTrue="1">
      <formula>Q87="Kier?"</formula>
    </cfRule>
  </conditionalFormatting>
  <conditionalFormatting sqref="R87">
    <cfRule type="expression" dxfId="1029" priority="1437" stopIfTrue="1">
      <formula>Q87="Podst?"</formula>
    </cfRule>
  </conditionalFormatting>
  <conditionalFormatting sqref="T87">
    <cfRule type="expression" dxfId="1028" priority="1436" stopIfTrue="1">
      <formula>Q87="Inne?"</formula>
    </cfRule>
  </conditionalFormatting>
  <conditionalFormatting sqref="S87">
    <cfRule type="expression" dxfId="1027" priority="1435" stopIfTrue="1">
      <formula>Q87="Kier?"</formula>
    </cfRule>
  </conditionalFormatting>
  <conditionalFormatting sqref="R87">
    <cfRule type="expression" dxfId="1026" priority="1434" stopIfTrue="1">
      <formula>Q87="Podst?"</formula>
    </cfRule>
  </conditionalFormatting>
  <conditionalFormatting sqref="T87">
    <cfRule type="expression" dxfId="1025" priority="1433" stopIfTrue="1">
      <formula>Q87="Inne?"</formula>
    </cfRule>
  </conditionalFormatting>
  <conditionalFormatting sqref="S87">
    <cfRule type="expression" dxfId="1024" priority="1432" stopIfTrue="1">
      <formula>Q87="Kier?"</formula>
    </cfRule>
  </conditionalFormatting>
  <conditionalFormatting sqref="R87">
    <cfRule type="expression" dxfId="1023" priority="1431" stopIfTrue="1">
      <formula>Q87="Podst?"</formula>
    </cfRule>
  </conditionalFormatting>
  <conditionalFormatting sqref="P87">
    <cfRule type="expression" dxfId="1022" priority="1430" stopIfTrue="1">
      <formula>AND(P87="*",L87="obi")</formula>
    </cfRule>
  </conditionalFormatting>
  <conditionalFormatting sqref="P87">
    <cfRule type="expression" dxfId="1021" priority="1429" stopIfTrue="1">
      <formula>AND(P87="*",L87="obi")</formula>
    </cfRule>
  </conditionalFormatting>
  <conditionalFormatting sqref="T87">
    <cfRule type="expression" dxfId="1020" priority="1428" stopIfTrue="1">
      <formula>Q87="Inne?"</formula>
    </cfRule>
  </conditionalFormatting>
  <conditionalFormatting sqref="S87">
    <cfRule type="expression" dxfId="1019" priority="1427" stopIfTrue="1">
      <formula>Q87="Kier?"</formula>
    </cfRule>
  </conditionalFormatting>
  <conditionalFormatting sqref="R87">
    <cfRule type="expression" dxfId="1018" priority="1426" stopIfTrue="1">
      <formula>Q87="Podst?"</formula>
    </cfRule>
  </conditionalFormatting>
  <conditionalFormatting sqref="S87">
    <cfRule type="expression" dxfId="1017" priority="1425" stopIfTrue="1">
      <formula>Q87="Kier?"</formula>
    </cfRule>
  </conditionalFormatting>
  <conditionalFormatting sqref="R87">
    <cfRule type="expression" dxfId="1016" priority="1424" stopIfTrue="1">
      <formula>Q87="Podst?"</formula>
    </cfRule>
  </conditionalFormatting>
  <conditionalFormatting sqref="S87">
    <cfRule type="expression" dxfId="1015" priority="1423" stopIfTrue="1">
      <formula>Q87="Kier?"</formula>
    </cfRule>
  </conditionalFormatting>
  <conditionalFormatting sqref="R87">
    <cfRule type="expression" dxfId="1014" priority="1422" stopIfTrue="1">
      <formula>Q87="Podst?"</formula>
    </cfRule>
  </conditionalFormatting>
  <conditionalFormatting sqref="T87">
    <cfRule type="expression" dxfId="1013" priority="1421" stopIfTrue="1">
      <formula>Q87="Inne?"</formula>
    </cfRule>
  </conditionalFormatting>
  <conditionalFormatting sqref="T87">
    <cfRule type="expression" dxfId="1012" priority="1420" stopIfTrue="1">
      <formula>Q87="Inne?"</formula>
    </cfRule>
  </conditionalFormatting>
  <conditionalFormatting sqref="T87">
    <cfRule type="expression" dxfId="1011" priority="1419" stopIfTrue="1">
      <formula>Q87="Inne?"</formula>
    </cfRule>
  </conditionalFormatting>
  <conditionalFormatting sqref="S87">
    <cfRule type="expression" dxfId="1010" priority="1418" stopIfTrue="1">
      <formula>Q87="Kier?"</formula>
    </cfRule>
  </conditionalFormatting>
  <conditionalFormatting sqref="R87">
    <cfRule type="expression" dxfId="1009" priority="1417" stopIfTrue="1">
      <formula>Q87="Podst?"</formula>
    </cfRule>
  </conditionalFormatting>
  <conditionalFormatting sqref="T87">
    <cfRule type="expression" dxfId="1008" priority="1416" stopIfTrue="1">
      <formula>Q87="Inne?"</formula>
    </cfRule>
  </conditionalFormatting>
  <conditionalFormatting sqref="S87">
    <cfRule type="expression" dxfId="1007" priority="1415" stopIfTrue="1">
      <formula>Q87="Kier?"</formula>
    </cfRule>
  </conditionalFormatting>
  <conditionalFormatting sqref="R87">
    <cfRule type="expression" dxfId="1006" priority="1414" stopIfTrue="1">
      <formula>Q87="Podst?"</formula>
    </cfRule>
  </conditionalFormatting>
  <conditionalFormatting sqref="T87">
    <cfRule type="expression" dxfId="1005" priority="1413" stopIfTrue="1">
      <formula>Q87="Inne?"</formula>
    </cfRule>
  </conditionalFormatting>
  <conditionalFormatting sqref="S87">
    <cfRule type="expression" dxfId="1004" priority="1412" stopIfTrue="1">
      <formula>Q87="Kier?"</formula>
    </cfRule>
  </conditionalFormatting>
  <conditionalFormatting sqref="R87">
    <cfRule type="expression" dxfId="1003" priority="1411" stopIfTrue="1">
      <formula>Q87="Podst?"</formula>
    </cfRule>
  </conditionalFormatting>
  <conditionalFormatting sqref="T87">
    <cfRule type="expression" dxfId="1002" priority="1410" stopIfTrue="1">
      <formula>Q87="Inne?"</formula>
    </cfRule>
  </conditionalFormatting>
  <conditionalFormatting sqref="S87">
    <cfRule type="expression" dxfId="1001" priority="1409" stopIfTrue="1">
      <formula>Q87="Kier?"</formula>
    </cfRule>
  </conditionalFormatting>
  <conditionalFormatting sqref="R87">
    <cfRule type="expression" dxfId="1000" priority="1408" stopIfTrue="1">
      <formula>Q87="Podst?"</formula>
    </cfRule>
  </conditionalFormatting>
  <conditionalFormatting sqref="T87">
    <cfRule type="expression" dxfId="999" priority="1407" stopIfTrue="1">
      <formula>Q87="Inne?"</formula>
    </cfRule>
  </conditionalFormatting>
  <conditionalFormatting sqref="S87">
    <cfRule type="expression" dxfId="998" priority="1406" stopIfTrue="1">
      <formula>Q87="Kier?"</formula>
    </cfRule>
  </conditionalFormatting>
  <conditionalFormatting sqref="R87">
    <cfRule type="expression" dxfId="997" priority="1405" stopIfTrue="1">
      <formula>Q87="Podst?"</formula>
    </cfRule>
  </conditionalFormatting>
  <conditionalFormatting sqref="T87">
    <cfRule type="expression" dxfId="996" priority="1404" stopIfTrue="1">
      <formula>Q87="Inne?"</formula>
    </cfRule>
  </conditionalFormatting>
  <conditionalFormatting sqref="S87">
    <cfRule type="expression" dxfId="995" priority="1403" stopIfTrue="1">
      <formula>Q87="Kier?"</formula>
    </cfRule>
  </conditionalFormatting>
  <conditionalFormatting sqref="R87">
    <cfRule type="expression" dxfId="994" priority="1402" stopIfTrue="1">
      <formula>Q87="Podst?"</formula>
    </cfRule>
  </conditionalFormatting>
  <conditionalFormatting sqref="T87">
    <cfRule type="expression" dxfId="993" priority="1401" stopIfTrue="1">
      <formula>Q87="Inne?"</formula>
    </cfRule>
  </conditionalFormatting>
  <conditionalFormatting sqref="S87">
    <cfRule type="expression" dxfId="992" priority="1400" stopIfTrue="1">
      <formula>Q87="Kier?"</formula>
    </cfRule>
  </conditionalFormatting>
  <conditionalFormatting sqref="R87">
    <cfRule type="expression" dxfId="991" priority="1399" stopIfTrue="1">
      <formula>Q87="Podst?"</formula>
    </cfRule>
  </conditionalFormatting>
  <conditionalFormatting sqref="T87">
    <cfRule type="expression" dxfId="990" priority="1398" stopIfTrue="1">
      <formula>Q87="Inne?"</formula>
    </cfRule>
  </conditionalFormatting>
  <conditionalFormatting sqref="S87">
    <cfRule type="expression" dxfId="989" priority="1397" stopIfTrue="1">
      <formula>Q87="Kier?"</formula>
    </cfRule>
  </conditionalFormatting>
  <conditionalFormatting sqref="R87">
    <cfRule type="expression" dxfId="988" priority="1396" stopIfTrue="1">
      <formula>Q87="Podst?"</formula>
    </cfRule>
  </conditionalFormatting>
  <conditionalFormatting sqref="P87">
    <cfRule type="expression" dxfId="987" priority="1395" stopIfTrue="1">
      <formula>AND(P87="*",L87="obi")</formula>
    </cfRule>
  </conditionalFormatting>
  <conditionalFormatting sqref="T87">
    <cfRule type="expression" dxfId="986" priority="1394" stopIfTrue="1">
      <formula>Q87="Inne?"</formula>
    </cfRule>
  </conditionalFormatting>
  <conditionalFormatting sqref="S87">
    <cfRule type="expression" dxfId="985" priority="1393" stopIfTrue="1">
      <formula>Q87="Kier?"</formula>
    </cfRule>
  </conditionalFormatting>
  <conditionalFormatting sqref="R87">
    <cfRule type="expression" dxfId="984" priority="1392" stopIfTrue="1">
      <formula>Q87="Podst?"</formula>
    </cfRule>
  </conditionalFormatting>
  <conditionalFormatting sqref="T87">
    <cfRule type="expression" dxfId="983" priority="1391" stopIfTrue="1">
      <formula>Q87="Inne?"</formula>
    </cfRule>
  </conditionalFormatting>
  <conditionalFormatting sqref="S87">
    <cfRule type="expression" dxfId="982" priority="1390" stopIfTrue="1">
      <formula>Q87="Kier?"</formula>
    </cfRule>
  </conditionalFormatting>
  <conditionalFormatting sqref="R87">
    <cfRule type="expression" dxfId="981" priority="1389" stopIfTrue="1">
      <formula>Q87="Podst?"</formula>
    </cfRule>
  </conditionalFormatting>
  <conditionalFormatting sqref="S12">
    <cfRule type="expression" dxfId="980" priority="1388" stopIfTrue="1">
      <formula>Q12="Kier?"</formula>
    </cfRule>
  </conditionalFormatting>
  <conditionalFormatting sqref="S12">
    <cfRule type="expression" dxfId="979" priority="1387" stopIfTrue="1">
      <formula>Q12="Kier?"</formula>
    </cfRule>
  </conditionalFormatting>
  <conditionalFormatting sqref="S12">
    <cfRule type="expression" dxfId="978" priority="1386" stopIfTrue="1">
      <formula>Q12="Kier?"</formula>
    </cfRule>
  </conditionalFormatting>
  <conditionalFormatting sqref="S12">
    <cfRule type="expression" dxfId="977" priority="1385" stopIfTrue="1">
      <formula>Q12="Kier?"</formula>
    </cfRule>
  </conditionalFormatting>
  <conditionalFormatting sqref="S12">
    <cfRule type="expression" dxfId="976" priority="1384" stopIfTrue="1">
      <formula>Q12="Kier?"</formula>
    </cfRule>
  </conditionalFormatting>
  <conditionalFormatting sqref="R13">
    <cfRule type="expression" dxfId="975" priority="1383" stopIfTrue="1">
      <formula>Q13="Podst?"</formula>
    </cfRule>
  </conditionalFormatting>
  <conditionalFormatting sqref="R13">
    <cfRule type="expression" dxfId="974" priority="1382" stopIfTrue="1">
      <formula>Q13="Podst?"</formula>
    </cfRule>
  </conditionalFormatting>
  <conditionalFormatting sqref="R13">
    <cfRule type="expression" dxfId="973" priority="1381" stopIfTrue="1">
      <formula>Q13="Podst?"</formula>
    </cfRule>
  </conditionalFormatting>
  <conditionalFormatting sqref="R13">
    <cfRule type="expression" dxfId="972" priority="1380" stopIfTrue="1">
      <formula>Q13="Podst?"</formula>
    </cfRule>
  </conditionalFormatting>
  <conditionalFormatting sqref="S13">
    <cfRule type="expression" dxfId="971" priority="1379" stopIfTrue="1">
      <formula>Q13="Kier?"</formula>
    </cfRule>
  </conditionalFormatting>
  <conditionalFormatting sqref="S13">
    <cfRule type="expression" dxfId="970" priority="1378" stopIfTrue="1">
      <formula>Q13="Kier?"</formula>
    </cfRule>
  </conditionalFormatting>
  <conditionalFormatting sqref="S13">
    <cfRule type="expression" dxfId="969" priority="1377" stopIfTrue="1">
      <formula>Q13="Kier?"</formula>
    </cfRule>
  </conditionalFormatting>
  <conditionalFormatting sqref="S13">
    <cfRule type="expression" dxfId="968" priority="1376" stopIfTrue="1">
      <formula>Q13="Kier?"</formula>
    </cfRule>
  </conditionalFormatting>
  <conditionalFormatting sqref="T13">
    <cfRule type="expression" dxfId="967" priority="1375" stopIfTrue="1">
      <formula>Q13="Inne?"</formula>
    </cfRule>
  </conditionalFormatting>
  <conditionalFormatting sqref="T13">
    <cfRule type="expression" dxfId="966" priority="1374" stopIfTrue="1">
      <formula>Q13="Inne?"</formula>
    </cfRule>
  </conditionalFormatting>
  <conditionalFormatting sqref="T13">
    <cfRule type="expression" dxfId="965" priority="1373" stopIfTrue="1">
      <formula>Q13="Inne?"</formula>
    </cfRule>
  </conditionalFormatting>
  <conditionalFormatting sqref="T13">
    <cfRule type="expression" dxfId="964" priority="1372" stopIfTrue="1">
      <formula>Q13="Inne?"</formula>
    </cfRule>
  </conditionalFormatting>
  <conditionalFormatting sqref="R31">
    <cfRule type="expression" dxfId="963" priority="1325" stopIfTrue="1">
      <formula>Q31="Podst?"</formula>
    </cfRule>
  </conditionalFormatting>
  <conditionalFormatting sqref="R31">
    <cfRule type="expression" dxfId="962" priority="1316" stopIfTrue="1">
      <formula>Q31="Podst?"</formula>
    </cfRule>
  </conditionalFormatting>
  <conditionalFormatting sqref="R31">
    <cfRule type="expression" dxfId="961" priority="1313" stopIfTrue="1">
      <formula>Q31="Podst?"</formula>
    </cfRule>
  </conditionalFormatting>
  <conditionalFormatting sqref="R31">
    <cfRule type="expression" dxfId="960" priority="1310" stopIfTrue="1">
      <formula>Q31="Podst?"</formula>
    </cfRule>
  </conditionalFormatting>
  <conditionalFormatting sqref="R31">
    <cfRule type="expression" dxfId="959" priority="1307" stopIfTrue="1">
      <formula>Q31="Podst?"</formula>
    </cfRule>
  </conditionalFormatting>
  <conditionalFormatting sqref="R31">
    <cfRule type="expression" dxfId="958" priority="1304" stopIfTrue="1">
      <formula>Q31="Podst?"</formula>
    </cfRule>
  </conditionalFormatting>
  <conditionalFormatting sqref="R31">
    <cfRule type="expression" dxfId="957" priority="1301" stopIfTrue="1">
      <formula>Q31="Podst?"</formula>
    </cfRule>
  </conditionalFormatting>
  <conditionalFormatting sqref="R31">
    <cfRule type="expression" dxfId="956" priority="1298" stopIfTrue="1">
      <formula>Q31="Podst?"</formula>
    </cfRule>
  </conditionalFormatting>
  <conditionalFormatting sqref="R44">
    <cfRule type="expression" dxfId="955" priority="1238" stopIfTrue="1">
      <formula>Q44="Podst?"</formula>
    </cfRule>
  </conditionalFormatting>
  <conditionalFormatting sqref="R44">
    <cfRule type="expression" dxfId="954" priority="1229" stopIfTrue="1">
      <formula>Q44="Podst?"</formula>
    </cfRule>
  </conditionalFormatting>
  <conditionalFormatting sqref="R44">
    <cfRule type="expression" dxfId="953" priority="1226" stopIfTrue="1">
      <formula>Q44="Podst?"</formula>
    </cfRule>
  </conditionalFormatting>
  <conditionalFormatting sqref="R44">
    <cfRule type="expression" dxfId="952" priority="1223" stopIfTrue="1">
      <formula>Q44="Podst?"</formula>
    </cfRule>
  </conditionalFormatting>
  <conditionalFormatting sqref="R44">
    <cfRule type="expression" dxfId="951" priority="1220" stopIfTrue="1">
      <formula>Q44="Podst?"</formula>
    </cfRule>
  </conditionalFormatting>
  <conditionalFormatting sqref="R44">
    <cfRule type="expression" dxfId="950" priority="1217" stopIfTrue="1">
      <formula>Q44="Podst?"</formula>
    </cfRule>
  </conditionalFormatting>
  <conditionalFormatting sqref="R44">
    <cfRule type="expression" dxfId="949" priority="1214" stopIfTrue="1">
      <formula>Q44="Podst?"</formula>
    </cfRule>
  </conditionalFormatting>
  <conditionalFormatting sqref="R44">
    <cfRule type="expression" dxfId="948" priority="1211" stopIfTrue="1">
      <formula>Q44="Podst?"</formula>
    </cfRule>
  </conditionalFormatting>
  <conditionalFormatting sqref="R57">
    <cfRule type="expression" dxfId="947" priority="1151" stopIfTrue="1">
      <formula>Q57="Podst?"</formula>
    </cfRule>
  </conditionalFormatting>
  <conditionalFormatting sqref="R57">
    <cfRule type="expression" dxfId="946" priority="1142" stopIfTrue="1">
      <formula>Q57="Podst?"</formula>
    </cfRule>
  </conditionalFormatting>
  <conditionalFormatting sqref="R57">
    <cfRule type="expression" dxfId="945" priority="1139" stopIfTrue="1">
      <formula>Q57="Podst?"</formula>
    </cfRule>
  </conditionalFormatting>
  <conditionalFormatting sqref="R57">
    <cfRule type="expression" dxfId="944" priority="1136" stopIfTrue="1">
      <formula>Q57="Podst?"</formula>
    </cfRule>
  </conditionalFormatting>
  <conditionalFormatting sqref="R57">
    <cfRule type="expression" dxfId="943" priority="1133" stopIfTrue="1">
      <formula>Q57="Podst?"</formula>
    </cfRule>
  </conditionalFormatting>
  <conditionalFormatting sqref="R57">
    <cfRule type="expression" dxfId="942" priority="1130" stopIfTrue="1">
      <formula>Q57="Podst?"</formula>
    </cfRule>
  </conditionalFormatting>
  <conditionalFormatting sqref="R57">
    <cfRule type="expression" dxfId="941" priority="1127" stopIfTrue="1">
      <formula>Q57="Podst?"</formula>
    </cfRule>
  </conditionalFormatting>
  <conditionalFormatting sqref="R57">
    <cfRule type="expression" dxfId="940" priority="1124" stopIfTrue="1">
      <formula>Q57="Podst?"</formula>
    </cfRule>
  </conditionalFormatting>
  <conditionalFormatting sqref="R16">
    <cfRule type="expression" dxfId="939" priority="5509" stopIfTrue="1">
      <formula>#REF!="Podst?"</formula>
    </cfRule>
  </conditionalFormatting>
  <conditionalFormatting sqref="S16">
    <cfRule type="expression" dxfId="938" priority="5510" stopIfTrue="1">
      <formula>#REF!="Kier?"</formula>
    </cfRule>
  </conditionalFormatting>
  <conditionalFormatting sqref="T16">
    <cfRule type="expression" dxfId="937" priority="5511" stopIfTrue="1">
      <formula>#REF!="Inne?"</formula>
    </cfRule>
  </conditionalFormatting>
  <conditionalFormatting sqref="T31">
    <cfRule type="expression" dxfId="936" priority="1038" stopIfTrue="1">
      <formula>Q31="Inne?"</formula>
    </cfRule>
  </conditionalFormatting>
  <conditionalFormatting sqref="S31">
    <cfRule type="expression" dxfId="935" priority="1039" stopIfTrue="1">
      <formula>Q31="Kier?"</formula>
    </cfRule>
  </conditionalFormatting>
  <conditionalFormatting sqref="S31">
    <cfRule type="expression" dxfId="934" priority="1037" stopIfTrue="1">
      <formula>Q31="Kier?"</formula>
    </cfRule>
  </conditionalFormatting>
  <conditionalFormatting sqref="S31">
    <cfRule type="expression" dxfId="933" priority="1036" stopIfTrue="1">
      <formula>Q31="Kier?"</formula>
    </cfRule>
  </conditionalFormatting>
  <conditionalFormatting sqref="S31">
    <cfRule type="expression" dxfId="932" priority="1035" stopIfTrue="1">
      <formula>Q31="Kier?"</formula>
    </cfRule>
  </conditionalFormatting>
  <conditionalFormatting sqref="S31">
    <cfRule type="expression" dxfId="931" priority="1034" stopIfTrue="1">
      <formula>Q31="Kier?"</formula>
    </cfRule>
  </conditionalFormatting>
  <conditionalFormatting sqref="T31">
    <cfRule type="expression" dxfId="930" priority="1033" stopIfTrue="1">
      <formula>Q31="Inne?"</formula>
    </cfRule>
  </conditionalFormatting>
  <conditionalFormatting sqref="S31">
    <cfRule type="expression" dxfId="929" priority="1032" stopIfTrue="1">
      <formula>Q31="Kier?"</formula>
    </cfRule>
  </conditionalFormatting>
  <conditionalFormatting sqref="T31">
    <cfRule type="expression" dxfId="928" priority="1031" stopIfTrue="1">
      <formula>Q31="Inne?"</formula>
    </cfRule>
  </conditionalFormatting>
  <conditionalFormatting sqref="S31">
    <cfRule type="expression" dxfId="927" priority="1030" stopIfTrue="1">
      <formula>Q31="Kier?"</formula>
    </cfRule>
  </conditionalFormatting>
  <conditionalFormatting sqref="T31">
    <cfRule type="expression" dxfId="926" priority="1029" stopIfTrue="1">
      <formula>Q31="Inne?"</formula>
    </cfRule>
  </conditionalFormatting>
  <conditionalFormatting sqref="S31">
    <cfRule type="expression" dxfId="925" priority="1028" stopIfTrue="1">
      <formula>Q31="Kier?"</formula>
    </cfRule>
  </conditionalFormatting>
  <conditionalFormatting sqref="T31">
    <cfRule type="expression" dxfId="924" priority="1027" stopIfTrue="1">
      <formula>Q31="Inne?"</formula>
    </cfRule>
  </conditionalFormatting>
  <conditionalFormatting sqref="S31">
    <cfRule type="expression" dxfId="923" priority="1026" stopIfTrue="1">
      <formula>Q31="Kier?"</formula>
    </cfRule>
  </conditionalFormatting>
  <conditionalFormatting sqref="T31">
    <cfRule type="expression" dxfId="922" priority="1025" stopIfTrue="1">
      <formula>Q31="Inne?"</formula>
    </cfRule>
  </conditionalFormatting>
  <conditionalFormatting sqref="S31">
    <cfRule type="expression" dxfId="921" priority="1024" stopIfTrue="1">
      <formula>Q31="Kier?"</formula>
    </cfRule>
  </conditionalFormatting>
  <conditionalFormatting sqref="T31">
    <cfRule type="expression" dxfId="920" priority="1023" stopIfTrue="1">
      <formula>Q31="Inne?"</formula>
    </cfRule>
  </conditionalFormatting>
  <conditionalFormatting sqref="S31">
    <cfRule type="expression" dxfId="919" priority="1022" stopIfTrue="1">
      <formula>Q31="Kier?"</formula>
    </cfRule>
  </conditionalFormatting>
  <conditionalFormatting sqref="T31">
    <cfRule type="expression" dxfId="918" priority="1021" stopIfTrue="1">
      <formula>Q31="Inne?"</formula>
    </cfRule>
  </conditionalFormatting>
  <conditionalFormatting sqref="S31">
    <cfRule type="expression" dxfId="917" priority="1020" stopIfTrue="1">
      <formula>Q31="Kier?"</formula>
    </cfRule>
  </conditionalFormatting>
  <conditionalFormatting sqref="T31">
    <cfRule type="expression" dxfId="916" priority="1019" stopIfTrue="1">
      <formula>Q31="Inne?"</formula>
    </cfRule>
  </conditionalFormatting>
  <conditionalFormatting sqref="T31">
    <cfRule type="expression" dxfId="915" priority="1018" stopIfTrue="1">
      <formula>Q31="Inne?"</formula>
    </cfRule>
  </conditionalFormatting>
  <conditionalFormatting sqref="T31">
    <cfRule type="expression" dxfId="914" priority="1017" stopIfTrue="1">
      <formula>Q31="Inne?"</formula>
    </cfRule>
  </conditionalFormatting>
  <conditionalFormatting sqref="T31">
    <cfRule type="expression" dxfId="913" priority="1016" stopIfTrue="1">
      <formula>Q31="Inne?"</formula>
    </cfRule>
  </conditionalFormatting>
  <conditionalFormatting sqref="T31">
    <cfRule type="expression" dxfId="912" priority="1015" stopIfTrue="1">
      <formula>Q31="Inne?"</formula>
    </cfRule>
  </conditionalFormatting>
  <conditionalFormatting sqref="T31">
    <cfRule type="expression" dxfId="911" priority="1014" stopIfTrue="1">
      <formula>Q31="Inne?"</formula>
    </cfRule>
  </conditionalFormatting>
  <conditionalFormatting sqref="T31">
    <cfRule type="expression" dxfId="910" priority="1013" stopIfTrue="1">
      <formula>Q31="Inne?"</formula>
    </cfRule>
  </conditionalFormatting>
  <conditionalFormatting sqref="T31">
    <cfRule type="expression" dxfId="909" priority="1012" stopIfTrue="1">
      <formula>Q31="Inne?"</formula>
    </cfRule>
  </conditionalFormatting>
  <conditionalFormatting sqref="T31">
    <cfRule type="expression" dxfId="908" priority="1011" stopIfTrue="1">
      <formula>Q31="Inne?"</formula>
    </cfRule>
  </conditionalFormatting>
  <conditionalFormatting sqref="T31">
    <cfRule type="expression" dxfId="907" priority="1010" stopIfTrue="1">
      <formula>Q31="Inne?"</formula>
    </cfRule>
  </conditionalFormatting>
  <conditionalFormatting sqref="T31">
    <cfRule type="expression" dxfId="906" priority="1009" stopIfTrue="1">
      <formula>Q31="Inne?"</formula>
    </cfRule>
  </conditionalFormatting>
  <conditionalFormatting sqref="T31">
    <cfRule type="expression" dxfId="905" priority="1008" stopIfTrue="1">
      <formula>Q31="Inne?"</formula>
    </cfRule>
  </conditionalFormatting>
  <conditionalFormatting sqref="T31">
    <cfRule type="expression" dxfId="904" priority="1007" stopIfTrue="1">
      <formula>Q31="Inne?"</formula>
    </cfRule>
  </conditionalFormatting>
  <conditionalFormatting sqref="T31">
    <cfRule type="expression" dxfId="903" priority="1006" stopIfTrue="1">
      <formula>Q31="Inne?"</formula>
    </cfRule>
  </conditionalFormatting>
  <conditionalFormatting sqref="T31">
    <cfRule type="expression" dxfId="902" priority="1005" stopIfTrue="1">
      <formula>Q31="Inne?"</formula>
    </cfRule>
  </conditionalFormatting>
  <conditionalFormatting sqref="T31">
    <cfRule type="expression" dxfId="901" priority="1004" stopIfTrue="1">
      <formula>Q31="Inne?"</formula>
    </cfRule>
  </conditionalFormatting>
  <conditionalFormatting sqref="T31">
    <cfRule type="expression" dxfId="900" priority="1003" stopIfTrue="1">
      <formula>Q31="Inne?"</formula>
    </cfRule>
  </conditionalFormatting>
  <conditionalFormatting sqref="T31">
    <cfRule type="expression" dxfId="899" priority="1002" stopIfTrue="1">
      <formula>Q31="Inne?"</formula>
    </cfRule>
  </conditionalFormatting>
  <conditionalFormatting sqref="T31">
    <cfRule type="expression" dxfId="898" priority="1001" stopIfTrue="1">
      <formula>Q31="Inne?"</formula>
    </cfRule>
  </conditionalFormatting>
  <conditionalFormatting sqref="T31">
    <cfRule type="expression" dxfId="897" priority="1000" stopIfTrue="1">
      <formula>Q31="Inne?"</formula>
    </cfRule>
  </conditionalFormatting>
  <conditionalFormatting sqref="T31">
    <cfRule type="expression" dxfId="896" priority="999" stopIfTrue="1">
      <formula>Q31="Inne?"</formula>
    </cfRule>
  </conditionalFormatting>
  <conditionalFormatting sqref="T31">
    <cfRule type="expression" dxfId="895" priority="998" stopIfTrue="1">
      <formula>Q31="Inne?"</formula>
    </cfRule>
  </conditionalFormatting>
  <conditionalFormatting sqref="T31">
    <cfRule type="expression" dxfId="894" priority="997" stopIfTrue="1">
      <formula>Q14="Inne?"</formula>
    </cfRule>
  </conditionalFormatting>
  <conditionalFormatting sqref="T31">
    <cfRule type="expression" dxfId="893" priority="996" stopIfTrue="1">
      <formula>Q14="Inne?"</formula>
    </cfRule>
  </conditionalFormatting>
  <conditionalFormatting sqref="T31">
    <cfRule type="expression" dxfId="892" priority="995" stopIfTrue="1">
      <formula>Q31="Inne?"</formula>
    </cfRule>
  </conditionalFormatting>
  <conditionalFormatting sqref="T31">
    <cfRule type="expression" dxfId="891" priority="994" stopIfTrue="1">
      <formula>Q31="Inne?"</formula>
    </cfRule>
  </conditionalFormatting>
  <conditionalFormatting sqref="T31">
    <cfRule type="expression" dxfId="890" priority="993" stopIfTrue="1">
      <formula>Q31="Inne?"</formula>
    </cfRule>
  </conditionalFormatting>
  <conditionalFormatting sqref="T31">
    <cfRule type="expression" dxfId="889" priority="992" stopIfTrue="1">
      <formula>Q31="Inne?"</formula>
    </cfRule>
  </conditionalFormatting>
  <conditionalFormatting sqref="T31">
    <cfRule type="expression" dxfId="888" priority="991" stopIfTrue="1">
      <formula>Q31="Inne?"</formula>
    </cfRule>
  </conditionalFormatting>
  <conditionalFormatting sqref="T31">
    <cfRule type="expression" dxfId="887" priority="990" stopIfTrue="1">
      <formula>Q31="Inne?"</formula>
    </cfRule>
  </conditionalFormatting>
  <conditionalFormatting sqref="T31">
    <cfRule type="expression" dxfId="886" priority="989" stopIfTrue="1">
      <formula>Q31="Inne?"</formula>
    </cfRule>
  </conditionalFormatting>
  <conditionalFormatting sqref="T31">
    <cfRule type="expression" dxfId="885" priority="988" stopIfTrue="1">
      <formula>Q31="Inne?"</formula>
    </cfRule>
  </conditionalFormatting>
  <conditionalFormatting sqref="T31">
    <cfRule type="expression" dxfId="884" priority="987" stopIfTrue="1">
      <formula>Q31="Inne?"</formula>
    </cfRule>
  </conditionalFormatting>
  <conditionalFormatting sqref="T31">
    <cfRule type="expression" dxfId="883" priority="986" stopIfTrue="1">
      <formula>Q31="Inne?"</formula>
    </cfRule>
  </conditionalFormatting>
  <conditionalFormatting sqref="T31">
    <cfRule type="expression" dxfId="882" priority="985" stopIfTrue="1">
      <formula>Q31="Inne?"</formula>
    </cfRule>
  </conditionalFormatting>
  <conditionalFormatting sqref="T31">
    <cfRule type="expression" dxfId="881" priority="984" stopIfTrue="1">
      <formula>Q31="Inne?"</formula>
    </cfRule>
  </conditionalFormatting>
  <conditionalFormatting sqref="T31">
    <cfRule type="expression" dxfId="880" priority="983" stopIfTrue="1">
      <formula>Q31="Inne?"</formula>
    </cfRule>
  </conditionalFormatting>
  <conditionalFormatting sqref="T31">
    <cfRule type="expression" dxfId="879" priority="982" stopIfTrue="1">
      <formula>Q31="Inne?"</formula>
    </cfRule>
  </conditionalFormatting>
  <conditionalFormatting sqref="T31">
    <cfRule type="expression" dxfId="878" priority="981" stopIfTrue="1">
      <formula>Q31="Inne?"</formula>
    </cfRule>
  </conditionalFormatting>
  <conditionalFormatting sqref="T31">
    <cfRule type="expression" dxfId="877" priority="980" stopIfTrue="1">
      <formula>Q31="Inne?"</formula>
    </cfRule>
  </conditionalFormatting>
  <conditionalFormatting sqref="T31">
    <cfRule type="expression" dxfId="876" priority="979" stopIfTrue="1">
      <formula>Q31="Inne?"</formula>
    </cfRule>
  </conditionalFormatting>
  <conditionalFormatting sqref="T31">
    <cfRule type="expression" dxfId="875" priority="978" stopIfTrue="1">
      <formula>Q31="Inne?"</formula>
    </cfRule>
  </conditionalFormatting>
  <conditionalFormatting sqref="T31">
    <cfRule type="expression" dxfId="874" priority="977" stopIfTrue="1">
      <formula>Q31="Inne?"</formula>
    </cfRule>
  </conditionalFormatting>
  <conditionalFormatting sqref="T31">
    <cfRule type="expression" dxfId="873" priority="976" stopIfTrue="1">
      <formula>Q31="Inne?"</formula>
    </cfRule>
  </conditionalFormatting>
  <conditionalFormatting sqref="T31">
    <cfRule type="expression" dxfId="872" priority="975" stopIfTrue="1">
      <formula>Q31="Inne?"</formula>
    </cfRule>
  </conditionalFormatting>
  <conditionalFormatting sqref="T31">
    <cfRule type="expression" dxfId="871" priority="974" stopIfTrue="1">
      <formula>Q31="Inne?"</formula>
    </cfRule>
  </conditionalFormatting>
  <conditionalFormatting sqref="T31">
    <cfRule type="expression" dxfId="870" priority="973" stopIfTrue="1">
      <formula>Q31="Inne?"</formula>
    </cfRule>
  </conditionalFormatting>
  <conditionalFormatting sqref="T31">
    <cfRule type="expression" dxfId="869" priority="972" stopIfTrue="1">
      <formula>Q31="Inne?"</formula>
    </cfRule>
  </conditionalFormatting>
  <conditionalFormatting sqref="T31">
    <cfRule type="expression" dxfId="868" priority="971" stopIfTrue="1">
      <formula>Q31="Inne?"</formula>
    </cfRule>
  </conditionalFormatting>
  <conditionalFormatting sqref="T31">
    <cfRule type="expression" dxfId="867" priority="970" stopIfTrue="1">
      <formula>Q31="Inne?"</formula>
    </cfRule>
  </conditionalFormatting>
  <conditionalFormatting sqref="T31">
    <cfRule type="expression" dxfId="866" priority="969" stopIfTrue="1">
      <formula>Q31="Inne?"</formula>
    </cfRule>
  </conditionalFormatting>
  <conditionalFormatting sqref="T31">
    <cfRule type="expression" dxfId="865" priority="968" stopIfTrue="1">
      <formula>Q31="Inne?"</formula>
    </cfRule>
  </conditionalFormatting>
  <conditionalFormatting sqref="T31">
    <cfRule type="expression" dxfId="864" priority="967" stopIfTrue="1">
      <formula>Q31="Inne?"</formula>
    </cfRule>
  </conditionalFormatting>
  <conditionalFormatting sqref="T31">
    <cfRule type="expression" dxfId="863" priority="966" stopIfTrue="1">
      <formula>Q31="Inne?"</formula>
    </cfRule>
  </conditionalFormatting>
  <conditionalFormatting sqref="T31">
    <cfRule type="expression" dxfId="862" priority="965" stopIfTrue="1">
      <formula>Q31="Inne?"</formula>
    </cfRule>
  </conditionalFormatting>
  <conditionalFormatting sqref="T31">
    <cfRule type="expression" dxfId="861" priority="964" stopIfTrue="1">
      <formula>Q31="Inne?"</formula>
    </cfRule>
  </conditionalFormatting>
  <conditionalFormatting sqref="T31">
    <cfRule type="expression" dxfId="860" priority="963" stopIfTrue="1">
      <formula>Q31="Inne?"</formula>
    </cfRule>
  </conditionalFormatting>
  <conditionalFormatting sqref="T31">
    <cfRule type="expression" dxfId="859" priority="962" stopIfTrue="1">
      <formula>Q31="Inne?"</formula>
    </cfRule>
  </conditionalFormatting>
  <conditionalFormatting sqref="T31">
    <cfRule type="expression" dxfId="858" priority="961" stopIfTrue="1">
      <formula>Q31="Inne?"</formula>
    </cfRule>
  </conditionalFormatting>
  <conditionalFormatting sqref="T44">
    <cfRule type="expression" dxfId="857" priority="959" stopIfTrue="1">
      <formula>Q44="Inne?"</formula>
    </cfRule>
  </conditionalFormatting>
  <conditionalFormatting sqref="S44">
    <cfRule type="expression" dxfId="856" priority="960" stopIfTrue="1">
      <formula>Q44="Kier?"</formula>
    </cfRule>
  </conditionalFormatting>
  <conditionalFormatting sqref="S44">
    <cfRule type="expression" dxfId="855" priority="958" stopIfTrue="1">
      <formula>Q44="Kier?"</formula>
    </cfRule>
  </conditionalFormatting>
  <conditionalFormatting sqref="S44">
    <cfRule type="expression" dxfId="854" priority="957" stopIfTrue="1">
      <formula>Q44="Kier?"</formula>
    </cfRule>
  </conditionalFormatting>
  <conditionalFormatting sqref="S44">
    <cfRule type="expression" dxfId="853" priority="956" stopIfTrue="1">
      <formula>Q44="Kier?"</formula>
    </cfRule>
  </conditionalFormatting>
  <conditionalFormatting sqref="S44">
    <cfRule type="expression" dxfId="852" priority="955" stopIfTrue="1">
      <formula>Q44="Kier?"</formula>
    </cfRule>
  </conditionalFormatting>
  <conditionalFormatting sqref="T44">
    <cfRule type="expression" dxfId="851" priority="954" stopIfTrue="1">
      <formula>Q44="Inne?"</formula>
    </cfRule>
  </conditionalFormatting>
  <conditionalFormatting sqref="S44">
    <cfRule type="expression" dxfId="850" priority="953" stopIfTrue="1">
      <formula>Q44="Kier?"</formula>
    </cfRule>
  </conditionalFormatting>
  <conditionalFormatting sqref="T44">
    <cfRule type="expression" dxfId="849" priority="952" stopIfTrue="1">
      <formula>Q44="Inne?"</formula>
    </cfRule>
  </conditionalFormatting>
  <conditionalFormatting sqref="S44">
    <cfRule type="expression" dxfId="848" priority="951" stopIfTrue="1">
      <formula>Q44="Kier?"</formula>
    </cfRule>
  </conditionalFormatting>
  <conditionalFormatting sqref="T44">
    <cfRule type="expression" dxfId="847" priority="950" stopIfTrue="1">
      <formula>Q44="Inne?"</formula>
    </cfRule>
  </conditionalFormatting>
  <conditionalFormatting sqref="S44">
    <cfRule type="expression" dxfId="846" priority="949" stopIfTrue="1">
      <formula>Q44="Kier?"</formula>
    </cfRule>
  </conditionalFormatting>
  <conditionalFormatting sqref="T44">
    <cfRule type="expression" dxfId="845" priority="948" stopIfTrue="1">
      <formula>Q44="Inne?"</formula>
    </cfRule>
  </conditionalFormatting>
  <conditionalFormatting sqref="S44">
    <cfRule type="expression" dxfId="844" priority="947" stopIfTrue="1">
      <formula>Q44="Kier?"</formula>
    </cfRule>
  </conditionalFormatting>
  <conditionalFormatting sqref="T44">
    <cfRule type="expression" dxfId="843" priority="946" stopIfTrue="1">
      <formula>Q44="Inne?"</formula>
    </cfRule>
  </conditionalFormatting>
  <conditionalFormatting sqref="S44">
    <cfRule type="expression" dxfId="842" priority="945" stopIfTrue="1">
      <formula>Q44="Kier?"</formula>
    </cfRule>
  </conditionalFormatting>
  <conditionalFormatting sqref="T44">
    <cfRule type="expression" dxfId="841" priority="944" stopIfTrue="1">
      <formula>Q44="Inne?"</formula>
    </cfRule>
  </conditionalFormatting>
  <conditionalFormatting sqref="S44">
    <cfRule type="expression" dxfId="840" priority="943" stopIfTrue="1">
      <formula>Q44="Kier?"</formula>
    </cfRule>
  </conditionalFormatting>
  <conditionalFormatting sqref="T44">
    <cfRule type="expression" dxfId="839" priority="942" stopIfTrue="1">
      <formula>Q44="Inne?"</formula>
    </cfRule>
  </conditionalFormatting>
  <conditionalFormatting sqref="S44">
    <cfRule type="expression" dxfId="838" priority="941" stopIfTrue="1">
      <formula>Q44="Kier?"</formula>
    </cfRule>
  </conditionalFormatting>
  <conditionalFormatting sqref="T44">
    <cfRule type="expression" dxfId="837" priority="940" stopIfTrue="1">
      <formula>Q44="Inne?"</formula>
    </cfRule>
  </conditionalFormatting>
  <conditionalFormatting sqref="T44">
    <cfRule type="expression" dxfId="836" priority="939" stopIfTrue="1">
      <formula>Q44="Inne?"</formula>
    </cfRule>
  </conditionalFormatting>
  <conditionalFormatting sqref="T44">
    <cfRule type="expression" dxfId="835" priority="938" stopIfTrue="1">
      <formula>Q44="Inne?"</formula>
    </cfRule>
  </conditionalFormatting>
  <conditionalFormatting sqref="T44">
    <cfRule type="expression" dxfId="834" priority="937" stopIfTrue="1">
      <formula>Q44="Inne?"</formula>
    </cfRule>
  </conditionalFormatting>
  <conditionalFormatting sqref="T44">
    <cfRule type="expression" dxfId="833" priority="936" stopIfTrue="1">
      <formula>Q44="Inne?"</formula>
    </cfRule>
  </conditionalFormatting>
  <conditionalFormatting sqref="T44">
    <cfRule type="expression" dxfId="832" priority="935" stopIfTrue="1">
      <formula>Q44="Inne?"</formula>
    </cfRule>
  </conditionalFormatting>
  <conditionalFormatting sqref="T44">
    <cfRule type="expression" dxfId="831" priority="934" stopIfTrue="1">
      <formula>Q44="Inne?"</formula>
    </cfRule>
  </conditionalFormatting>
  <conditionalFormatting sqref="T44">
    <cfRule type="expression" dxfId="830" priority="933" stopIfTrue="1">
      <formula>Q44="Inne?"</formula>
    </cfRule>
  </conditionalFormatting>
  <conditionalFormatting sqref="T44">
    <cfRule type="expression" dxfId="829" priority="932" stopIfTrue="1">
      <formula>Q44="Inne?"</formula>
    </cfRule>
  </conditionalFormatting>
  <conditionalFormatting sqref="T44">
    <cfRule type="expression" dxfId="828" priority="931" stopIfTrue="1">
      <formula>Q44="Inne?"</formula>
    </cfRule>
  </conditionalFormatting>
  <conditionalFormatting sqref="T44">
    <cfRule type="expression" dxfId="827" priority="930" stopIfTrue="1">
      <formula>Q44="Inne?"</formula>
    </cfRule>
  </conditionalFormatting>
  <conditionalFormatting sqref="T44">
    <cfRule type="expression" dxfId="826" priority="929" stopIfTrue="1">
      <formula>Q44="Inne?"</formula>
    </cfRule>
  </conditionalFormatting>
  <conditionalFormatting sqref="T44">
    <cfRule type="expression" dxfId="825" priority="928" stopIfTrue="1">
      <formula>Q44="Inne?"</formula>
    </cfRule>
  </conditionalFormatting>
  <conditionalFormatting sqref="T44">
    <cfRule type="expression" dxfId="824" priority="927" stopIfTrue="1">
      <formula>Q44="Inne?"</formula>
    </cfRule>
  </conditionalFormatting>
  <conditionalFormatting sqref="T44">
    <cfRule type="expression" dxfId="823" priority="926" stopIfTrue="1">
      <formula>Q44="Inne?"</formula>
    </cfRule>
  </conditionalFormatting>
  <conditionalFormatting sqref="T44">
    <cfRule type="expression" dxfId="822" priority="925" stopIfTrue="1">
      <formula>Q44="Inne?"</formula>
    </cfRule>
  </conditionalFormatting>
  <conditionalFormatting sqref="T44">
    <cfRule type="expression" dxfId="821" priority="924" stopIfTrue="1">
      <formula>Q44="Inne?"</formula>
    </cfRule>
  </conditionalFormatting>
  <conditionalFormatting sqref="T44">
    <cfRule type="expression" dxfId="820" priority="923" stopIfTrue="1">
      <formula>Q44="Inne?"</formula>
    </cfRule>
  </conditionalFormatting>
  <conditionalFormatting sqref="T44">
    <cfRule type="expression" dxfId="819" priority="922" stopIfTrue="1">
      <formula>Q44="Inne?"</formula>
    </cfRule>
  </conditionalFormatting>
  <conditionalFormatting sqref="T44">
    <cfRule type="expression" dxfId="818" priority="921" stopIfTrue="1">
      <formula>Q44="Inne?"</formula>
    </cfRule>
  </conditionalFormatting>
  <conditionalFormatting sqref="T44">
    <cfRule type="expression" dxfId="817" priority="920" stopIfTrue="1">
      <formula>Q44="Inne?"</formula>
    </cfRule>
  </conditionalFormatting>
  <conditionalFormatting sqref="T44">
    <cfRule type="expression" dxfId="816" priority="919" stopIfTrue="1">
      <formula>Q44="Inne?"</formula>
    </cfRule>
  </conditionalFormatting>
  <conditionalFormatting sqref="T44">
    <cfRule type="expression" dxfId="815" priority="918" stopIfTrue="1">
      <formula>Q27="Inne?"</formula>
    </cfRule>
  </conditionalFormatting>
  <conditionalFormatting sqref="T44">
    <cfRule type="expression" dxfId="814" priority="917" stopIfTrue="1">
      <formula>Q27="Inne?"</formula>
    </cfRule>
  </conditionalFormatting>
  <conditionalFormatting sqref="T44">
    <cfRule type="expression" dxfId="813" priority="916" stopIfTrue="1">
      <formula>Q44="Inne?"</formula>
    </cfRule>
  </conditionalFormatting>
  <conditionalFormatting sqref="T44">
    <cfRule type="expression" dxfId="812" priority="915" stopIfTrue="1">
      <formula>Q44="Inne?"</formula>
    </cfRule>
  </conditionalFormatting>
  <conditionalFormatting sqref="T44">
    <cfRule type="expression" dxfId="811" priority="914" stopIfTrue="1">
      <formula>Q44="Inne?"</formula>
    </cfRule>
  </conditionalFormatting>
  <conditionalFormatting sqref="T44">
    <cfRule type="expression" dxfId="810" priority="913" stopIfTrue="1">
      <formula>Q44="Inne?"</formula>
    </cfRule>
  </conditionalFormatting>
  <conditionalFormatting sqref="T44">
    <cfRule type="expression" dxfId="809" priority="912" stopIfTrue="1">
      <formula>Q44="Inne?"</formula>
    </cfRule>
  </conditionalFormatting>
  <conditionalFormatting sqref="T44">
    <cfRule type="expression" dxfId="808" priority="911" stopIfTrue="1">
      <formula>Q44="Inne?"</formula>
    </cfRule>
  </conditionalFormatting>
  <conditionalFormatting sqref="T44">
    <cfRule type="expression" dxfId="807" priority="910" stopIfTrue="1">
      <formula>Q44="Inne?"</formula>
    </cfRule>
  </conditionalFormatting>
  <conditionalFormatting sqref="T44">
    <cfRule type="expression" dxfId="806" priority="909" stopIfTrue="1">
      <formula>Q44="Inne?"</formula>
    </cfRule>
  </conditionalFormatting>
  <conditionalFormatting sqref="T44">
    <cfRule type="expression" dxfId="805" priority="908" stopIfTrue="1">
      <formula>Q44="Inne?"</formula>
    </cfRule>
  </conditionalFormatting>
  <conditionalFormatting sqref="T44">
    <cfRule type="expression" dxfId="804" priority="907" stopIfTrue="1">
      <formula>Q44="Inne?"</formula>
    </cfRule>
  </conditionalFormatting>
  <conditionalFormatting sqref="T44">
    <cfRule type="expression" dxfId="803" priority="906" stopIfTrue="1">
      <formula>Q44="Inne?"</formula>
    </cfRule>
  </conditionalFormatting>
  <conditionalFormatting sqref="T44">
    <cfRule type="expression" dxfId="802" priority="905" stopIfTrue="1">
      <formula>Q44="Inne?"</formula>
    </cfRule>
  </conditionalFormatting>
  <conditionalFormatting sqref="T44">
    <cfRule type="expression" dxfId="801" priority="904" stopIfTrue="1">
      <formula>Q44="Inne?"</formula>
    </cfRule>
  </conditionalFormatting>
  <conditionalFormatting sqref="T44">
    <cfRule type="expression" dxfId="800" priority="903" stopIfTrue="1">
      <formula>Q44="Inne?"</formula>
    </cfRule>
  </conditionalFormatting>
  <conditionalFormatting sqref="T44">
    <cfRule type="expression" dxfId="799" priority="902" stopIfTrue="1">
      <formula>Q44="Inne?"</formula>
    </cfRule>
  </conditionalFormatting>
  <conditionalFormatting sqref="T44">
    <cfRule type="expression" dxfId="798" priority="901" stopIfTrue="1">
      <formula>Q44="Inne?"</formula>
    </cfRule>
  </conditionalFormatting>
  <conditionalFormatting sqref="T44">
    <cfRule type="expression" dxfId="797" priority="900" stopIfTrue="1">
      <formula>Q44="Inne?"</formula>
    </cfRule>
  </conditionalFormatting>
  <conditionalFormatting sqref="T44">
    <cfRule type="expression" dxfId="796" priority="899" stopIfTrue="1">
      <formula>Q44="Inne?"</formula>
    </cfRule>
  </conditionalFormatting>
  <conditionalFormatting sqref="T44">
    <cfRule type="expression" dxfId="795" priority="898" stopIfTrue="1">
      <formula>Q44="Inne?"</formula>
    </cfRule>
  </conditionalFormatting>
  <conditionalFormatting sqref="T44">
    <cfRule type="expression" dxfId="794" priority="897" stopIfTrue="1">
      <formula>Q44="Inne?"</formula>
    </cfRule>
  </conditionalFormatting>
  <conditionalFormatting sqref="T44">
    <cfRule type="expression" dxfId="793" priority="896" stopIfTrue="1">
      <formula>Q44="Inne?"</formula>
    </cfRule>
  </conditionalFormatting>
  <conditionalFormatting sqref="T44">
    <cfRule type="expression" dxfId="792" priority="895" stopIfTrue="1">
      <formula>Q44="Inne?"</formula>
    </cfRule>
  </conditionalFormatting>
  <conditionalFormatting sqref="T44">
    <cfRule type="expression" dxfId="791" priority="894" stopIfTrue="1">
      <formula>Q44="Inne?"</formula>
    </cfRule>
  </conditionalFormatting>
  <conditionalFormatting sqref="T44">
    <cfRule type="expression" dxfId="790" priority="893" stopIfTrue="1">
      <formula>Q44="Inne?"</formula>
    </cfRule>
  </conditionalFormatting>
  <conditionalFormatting sqref="T44">
    <cfRule type="expression" dxfId="789" priority="892" stopIfTrue="1">
      <formula>Q44="Inne?"</formula>
    </cfRule>
  </conditionalFormatting>
  <conditionalFormatting sqref="T44">
    <cfRule type="expression" dxfId="788" priority="891" stopIfTrue="1">
      <formula>Q44="Inne?"</formula>
    </cfRule>
  </conditionalFormatting>
  <conditionalFormatting sqref="T44">
    <cfRule type="expression" dxfId="787" priority="890" stopIfTrue="1">
      <formula>Q44="Inne?"</formula>
    </cfRule>
  </conditionalFormatting>
  <conditionalFormatting sqref="T44">
    <cfRule type="expression" dxfId="786" priority="889" stopIfTrue="1">
      <formula>Q44="Inne?"</formula>
    </cfRule>
  </conditionalFormatting>
  <conditionalFormatting sqref="T44">
    <cfRule type="expression" dxfId="785" priority="888" stopIfTrue="1">
      <formula>Q44="Inne?"</formula>
    </cfRule>
  </conditionalFormatting>
  <conditionalFormatting sqref="T44">
    <cfRule type="expression" dxfId="784" priority="887" stopIfTrue="1">
      <formula>Q44="Inne?"</formula>
    </cfRule>
  </conditionalFormatting>
  <conditionalFormatting sqref="T44">
    <cfRule type="expression" dxfId="783" priority="886" stopIfTrue="1">
      <formula>Q44="Inne?"</formula>
    </cfRule>
  </conditionalFormatting>
  <conditionalFormatting sqref="T44">
    <cfRule type="expression" dxfId="782" priority="885" stopIfTrue="1">
      <formula>Q44="Inne?"</formula>
    </cfRule>
  </conditionalFormatting>
  <conditionalFormatting sqref="T44">
    <cfRule type="expression" dxfId="781" priority="884" stopIfTrue="1">
      <formula>Q44="Inne?"</formula>
    </cfRule>
  </conditionalFormatting>
  <conditionalFormatting sqref="T44">
    <cfRule type="expression" dxfId="780" priority="883" stopIfTrue="1">
      <formula>Q44="Inne?"</formula>
    </cfRule>
  </conditionalFormatting>
  <conditionalFormatting sqref="T44">
    <cfRule type="expression" dxfId="779" priority="882" stopIfTrue="1">
      <formula>Q44="Inne?"</formula>
    </cfRule>
  </conditionalFormatting>
  <conditionalFormatting sqref="T57">
    <cfRule type="expression" dxfId="778" priority="880" stopIfTrue="1">
      <formula>Q57="Inne?"</formula>
    </cfRule>
  </conditionalFormatting>
  <conditionalFormatting sqref="S57">
    <cfRule type="expression" dxfId="777" priority="881" stopIfTrue="1">
      <formula>Q57="Kier?"</formula>
    </cfRule>
  </conditionalFormatting>
  <conditionalFormatting sqref="S57">
    <cfRule type="expression" dxfId="776" priority="879" stopIfTrue="1">
      <formula>Q57="Kier?"</formula>
    </cfRule>
  </conditionalFormatting>
  <conditionalFormatting sqref="S57">
    <cfRule type="expression" dxfId="775" priority="878" stopIfTrue="1">
      <formula>Q57="Kier?"</formula>
    </cfRule>
  </conditionalFormatting>
  <conditionalFormatting sqref="S57">
    <cfRule type="expression" dxfId="774" priority="877" stopIfTrue="1">
      <formula>Q57="Kier?"</formula>
    </cfRule>
  </conditionalFormatting>
  <conditionalFormatting sqref="S57">
    <cfRule type="expression" dxfId="773" priority="876" stopIfTrue="1">
      <formula>Q57="Kier?"</formula>
    </cfRule>
  </conditionalFormatting>
  <conditionalFormatting sqref="T57">
    <cfRule type="expression" dxfId="772" priority="875" stopIfTrue="1">
      <formula>Q57="Inne?"</formula>
    </cfRule>
  </conditionalFormatting>
  <conditionalFormatting sqref="S57">
    <cfRule type="expression" dxfId="771" priority="874" stopIfTrue="1">
      <formula>Q57="Kier?"</formula>
    </cfRule>
  </conditionalFormatting>
  <conditionalFormatting sqref="T57">
    <cfRule type="expression" dxfId="770" priority="873" stopIfTrue="1">
      <formula>Q57="Inne?"</formula>
    </cfRule>
  </conditionalFormatting>
  <conditionalFormatting sqref="S57">
    <cfRule type="expression" dxfId="769" priority="872" stopIfTrue="1">
      <formula>Q57="Kier?"</formula>
    </cfRule>
  </conditionalFormatting>
  <conditionalFormatting sqref="T57">
    <cfRule type="expression" dxfId="768" priority="871" stopIfTrue="1">
      <formula>Q57="Inne?"</formula>
    </cfRule>
  </conditionalFormatting>
  <conditionalFormatting sqref="S57">
    <cfRule type="expression" dxfId="767" priority="870" stopIfTrue="1">
      <formula>Q57="Kier?"</formula>
    </cfRule>
  </conditionalFormatting>
  <conditionalFormatting sqref="T57">
    <cfRule type="expression" dxfId="766" priority="869" stopIfTrue="1">
      <formula>Q57="Inne?"</formula>
    </cfRule>
  </conditionalFormatting>
  <conditionalFormatting sqref="S57">
    <cfRule type="expression" dxfId="765" priority="868" stopIfTrue="1">
      <formula>Q57="Kier?"</formula>
    </cfRule>
  </conditionalFormatting>
  <conditionalFormatting sqref="T57">
    <cfRule type="expression" dxfId="764" priority="867" stopIfTrue="1">
      <formula>Q57="Inne?"</formula>
    </cfRule>
  </conditionalFormatting>
  <conditionalFormatting sqref="S57">
    <cfRule type="expression" dxfId="763" priority="866" stopIfTrue="1">
      <formula>Q57="Kier?"</formula>
    </cfRule>
  </conditionalFormatting>
  <conditionalFormatting sqref="T57">
    <cfRule type="expression" dxfId="762" priority="865" stopIfTrue="1">
      <formula>Q57="Inne?"</formula>
    </cfRule>
  </conditionalFormatting>
  <conditionalFormatting sqref="S57">
    <cfRule type="expression" dxfId="761" priority="864" stopIfTrue="1">
      <formula>Q57="Kier?"</formula>
    </cfRule>
  </conditionalFormatting>
  <conditionalFormatting sqref="T57">
    <cfRule type="expression" dxfId="760" priority="863" stopIfTrue="1">
      <formula>Q57="Inne?"</formula>
    </cfRule>
  </conditionalFormatting>
  <conditionalFormatting sqref="S57">
    <cfRule type="expression" dxfId="759" priority="862" stopIfTrue="1">
      <formula>Q57="Kier?"</formula>
    </cfRule>
  </conditionalFormatting>
  <conditionalFormatting sqref="T57">
    <cfRule type="expression" dxfId="758" priority="861" stopIfTrue="1">
      <formula>Q57="Inne?"</formula>
    </cfRule>
  </conditionalFormatting>
  <conditionalFormatting sqref="T57">
    <cfRule type="expression" dxfId="757" priority="860" stopIfTrue="1">
      <formula>Q57="Inne?"</formula>
    </cfRule>
  </conditionalFormatting>
  <conditionalFormatting sqref="T57">
    <cfRule type="expression" dxfId="756" priority="859" stopIfTrue="1">
      <formula>Q57="Inne?"</formula>
    </cfRule>
  </conditionalFormatting>
  <conditionalFormatting sqref="T57">
    <cfRule type="expression" dxfId="755" priority="858" stopIfTrue="1">
      <formula>Q57="Inne?"</formula>
    </cfRule>
  </conditionalFormatting>
  <conditionalFormatting sqref="T57">
    <cfRule type="expression" dxfId="754" priority="857" stopIfTrue="1">
      <formula>Q57="Inne?"</formula>
    </cfRule>
  </conditionalFormatting>
  <conditionalFormatting sqref="T57">
    <cfRule type="expression" dxfId="753" priority="856" stopIfTrue="1">
      <formula>Q57="Inne?"</formula>
    </cfRule>
  </conditionalFormatting>
  <conditionalFormatting sqref="T57">
    <cfRule type="expression" dxfId="752" priority="855" stopIfTrue="1">
      <formula>Q57="Inne?"</formula>
    </cfRule>
  </conditionalFormatting>
  <conditionalFormatting sqref="T57">
    <cfRule type="expression" dxfId="751" priority="854" stopIfTrue="1">
      <formula>Q57="Inne?"</formula>
    </cfRule>
  </conditionalFormatting>
  <conditionalFormatting sqref="T57">
    <cfRule type="expression" dxfId="750" priority="853" stopIfTrue="1">
      <formula>Q57="Inne?"</formula>
    </cfRule>
  </conditionalFormatting>
  <conditionalFormatting sqref="T57">
    <cfRule type="expression" dxfId="749" priority="852" stopIfTrue="1">
      <formula>Q57="Inne?"</formula>
    </cfRule>
  </conditionalFormatting>
  <conditionalFormatting sqref="T57">
    <cfRule type="expression" dxfId="748" priority="851" stopIfTrue="1">
      <formula>Q57="Inne?"</formula>
    </cfRule>
  </conditionalFormatting>
  <conditionalFormatting sqref="T57">
    <cfRule type="expression" dxfId="747" priority="850" stopIfTrue="1">
      <formula>Q57="Inne?"</formula>
    </cfRule>
  </conditionalFormatting>
  <conditionalFormatting sqref="T57">
    <cfRule type="expression" dxfId="746" priority="849" stopIfTrue="1">
      <formula>Q57="Inne?"</formula>
    </cfRule>
  </conditionalFormatting>
  <conditionalFormatting sqref="T57">
    <cfRule type="expression" dxfId="745" priority="848" stopIfTrue="1">
      <formula>Q57="Inne?"</formula>
    </cfRule>
  </conditionalFormatting>
  <conditionalFormatting sqref="T57">
    <cfRule type="expression" dxfId="744" priority="847" stopIfTrue="1">
      <formula>Q57="Inne?"</formula>
    </cfRule>
  </conditionalFormatting>
  <conditionalFormatting sqref="T57">
    <cfRule type="expression" dxfId="743" priority="846" stopIfTrue="1">
      <formula>Q57="Inne?"</formula>
    </cfRule>
  </conditionalFormatting>
  <conditionalFormatting sqref="T57">
    <cfRule type="expression" dxfId="742" priority="845" stopIfTrue="1">
      <formula>Q57="Inne?"</formula>
    </cfRule>
  </conditionalFormatting>
  <conditionalFormatting sqref="T57">
    <cfRule type="expression" dxfId="741" priority="844" stopIfTrue="1">
      <formula>Q57="Inne?"</formula>
    </cfRule>
  </conditionalFormatting>
  <conditionalFormatting sqref="T57">
    <cfRule type="expression" dxfId="740" priority="843" stopIfTrue="1">
      <formula>Q57="Inne?"</formula>
    </cfRule>
  </conditionalFormatting>
  <conditionalFormatting sqref="T57">
    <cfRule type="expression" dxfId="739" priority="842" stopIfTrue="1">
      <formula>Q57="Inne?"</formula>
    </cfRule>
  </conditionalFormatting>
  <conditionalFormatting sqref="T57">
    <cfRule type="expression" dxfId="738" priority="841" stopIfTrue="1">
      <formula>Q57="Inne?"</formula>
    </cfRule>
  </conditionalFormatting>
  <conditionalFormatting sqref="T57">
    <cfRule type="expression" dxfId="737" priority="840" stopIfTrue="1">
      <formula>Q57="Inne?"</formula>
    </cfRule>
  </conditionalFormatting>
  <conditionalFormatting sqref="T57">
    <cfRule type="expression" dxfId="736" priority="839" stopIfTrue="1">
      <formula>Q40="Inne?"</formula>
    </cfRule>
  </conditionalFormatting>
  <conditionalFormatting sqref="T57">
    <cfRule type="expression" dxfId="735" priority="838" stopIfTrue="1">
      <formula>Q40="Inne?"</formula>
    </cfRule>
  </conditionalFormatting>
  <conditionalFormatting sqref="T57">
    <cfRule type="expression" dxfId="734" priority="837" stopIfTrue="1">
      <formula>Q57="Inne?"</formula>
    </cfRule>
  </conditionalFormatting>
  <conditionalFormatting sqref="T57">
    <cfRule type="expression" dxfId="733" priority="836" stopIfTrue="1">
      <formula>Q57="Inne?"</formula>
    </cfRule>
  </conditionalFormatting>
  <conditionalFormatting sqref="T57">
    <cfRule type="expression" dxfId="732" priority="835" stopIfTrue="1">
      <formula>Q57="Inne?"</formula>
    </cfRule>
  </conditionalFormatting>
  <conditionalFormatting sqref="T57">
    <cfRule type="expression" dxfId="731" priority="834" stopIfTrue="1">
      <formula>Q57="Inne?"</formula>
    </cfRule>
  </conditionalFormatting>
  <conditionalFormatting sqref="T57">
    <cfRule type="expression" dxfId="730" priority="833" stopIfTrue="1">
      <formula>Q57="Inne?"</formula>
    </cfRule>
  </conditionalFormatting>
  <conditionalFormatting sqref="T57">
    <cfRule type="expression" dxfId="729" priority="832" stopIfTrue="1">
      <formula>Q57="Inne?"</formula>
    </cfRule>
  </conditionalFormatting>
  <conditionalFormatting sqref="T57">
    <cfRule type="expression" dxfId="728" priority="831" stopIfTrue="1">
      <formula>Q57="Inne?"</formula>
    </cfRule>
  </conditionalFormatting>
  <conditionalFormatting sqref="T57">
    <cfRule type="expression" dxfId="727" priority="830" stopIfTrue="1">
      <formula>Q57="Inne?"</formula>
    </cfRule>
  </conditionalFormatting>
  <conditionalFormatting sqref="T57">
    <cfRule type="expression" dxfId="726" priority="829" stopIfTrue="1">
      <formula>Q57="Inne?"</formula>
    </cfRule>
  </conditionalFormatting>
  <conditionalFormatting sqref="T57">
    <cfRule type="expression" dxfId="725" priority="828" stopIfTrue="1">
      <formula>Q57="Inne?"</formula>
    </cfRule>
  </conditionalFormatting>
  <conditionalFormatting sqref="T57">
    <cfRule type="expression" dxfId="724" priority="827" stopIfTrue="1">
      <formula>Q57="Inne?"</formula>
    </cfRule>
  </conditionalFormatting>
  <conditionalFormatting sqref="T57">
    <cfRule type="expression" dxfId="723" priority="826" stopIfTrue="1">
      <formula>Q57="Inne?"</formula>
    </cfRule>
  </conditionalFormatting>
  <conditionalFormatting sqref="T57">
    <cfRule type="expression" dxfId="722" priority="825" stopIfTrue="1">
      <formula>Q57="Inne?"</formula>
    </cfRule>
  </conditionalFormatting>
  <conditionalFormatting sqref="T57">
    <cfRule type="expression" dxfId="721" priority="824" stopIfTrue="1">
      <formula>Q57="Inne?"</formula>
    </cfRule>
  </conditionalFormatting>
  <conditionalFormatting sqref="T57">
    <cfRule type="expression" dxfId="720" priority="823" stopIfTrue="1">
      <formula>Q57="Inne?"</formula>
    </cfRule>
  </conditionalFormatting>
  <conditionalFormatting sqref="T57">
    <cfRule type="expression" dxfId="719" priority="822" stopIfTrue="1">
      <formula>Q57="Inne?"</formula>
    </cfRule>
  </conditionalFormatting>
  <conditionalFormatting sqref="T57">
    <cfRule type="expression" dxfId="718" priority="821" stopIfTrue="1">
      <formula>Q57="Inne?"</formula>
    </cfRule>
  </conditionalFormatting>
  <conditionalFormatting sqref="T57">
    <cfRule type="expression" dxfId="717" priority="820" stopIfTrue="1">
      <formula>Q57="Inne?"</formula>
    </cfRule>
  </conditionalFormatting>
  <conditionalFormatting sqref="T57">
    <cfRule type="expression" dxfId="716" priority="819" stopIfTrue="1">
      <formula>Q57="Inne?"</formula>
    </cfRule>
  </conditionalFormatting>
  <conditionalFormatting sqref="T57">
    <cfRule type="expression" dxfId="715" priority="818" stopIfTrue="1">
      <formula>Q57="Inne?"</formula>
    </cfRule>
  </conditionalFormatting>
  <conditionalFormatting sqref="T57">
    <cfRule type="expression" dxfId="714" priority="817" stopIfTrue="1">
      <formula>Q57="Inne?"</formula>
    </cfRule>
  </conditionalFormatting>
  <conditionalFormatting sqref="T57">
    <cfRule type="expression" dxfId="713" priority="816" stopIfTrue="1">
      <formula>Q57="Inne?"</formula>
    </cfRule>
  </conditionalFormatting>
  <conditionalFormatting sqref="T57">
    <cfRule type="expression" dxfId="712" priority="815" stopIfTrue="1">
      <formula>Q57="Inne?"</formula>
    </cfRule>
  </conditionalFormatting>
  <conditionalFormatting sqref="T57">
    <cfRule type="expression" dxfId="711" priority="814" stopIfTrue="1">
      <formula>Q57="Inne?"</formula>
    </cfRule>
  </conditionalFormatting>
  <conditionalFormatting sqref="T57">
    <cfRule type="expression" dxfId="710" priority="813" stopIfTrue="1">
      <formula>Q57="Inne?"</formula>
    </cfRule>
  </conditionalFormatting>
  <conditionalFormatting sqref="T57">
    <cfRule type="expression" dxfId="709" priority="812" stopIfTrue="1">
      <formula>Q57="Inne?"</formula>
    </cfRule>
  </conditionalFormatting>
  <conditionalFormatting sqref="T57">
    <cfRule type="expression" dxfId="708" priority="811" stopIfTrue="1">
      <formula>Q57="Inne?"</formula>
    </cfRule>
  </conditionalFormatting>
  <conditionalFormatting sqref="T57">
    <cfRule type="expression" dxfId="707" priority="810" stopIfTrue="1">
      <formula>Q57="Inne?"</formula>
    </cfRule>
  </conditionalFormatting>
  <conditionalFormatting sqref="T57">
    <cfRule type="expression" dxfId="706" priority="809" stopIfTrue="1">
      <formula>Q57="Inne?"</formula>
    </cfRule>
  </conditionalFormatting>
  <conditionalFormatting sqref="T57">
    <cfRule type="expression" dxfId="705" priority="808" stopIfTrue="1">
      <formula>Q57="Inne?"</formula>
    </cfRule>
  </conditionalFormatting>
  <conditionalFormatting sqref="T57">
    <cfRule type="expression" dxfId="704" priority="807" stopIfTrue="1">
      <formula>Q57="Inne?"</formula>
    </cfRule>
  </conditionalFormatting>
  <conditionalFormatting sqref="T57">
    <cfRule type="expression" dxfId="703" priority="806" stopIfTrue="1">
      <formula>Q57="Inne?"</formula>
    </cfRule>
  </conditionalFormatting>
  <conditionalFormatting sqref="T57">
    <cfRule type="expression" dxfId="702" priority="805" stopIfTrue="1">
      <formula>Q57="Inne?"</formula>
    </cfRule>
  </conditionalFormatting>
  <conditionalFormatting sqref="T57">
    <cfRule type="expression" dxfId="701" priority="804" stopIfTrue="1">
      <formula>Q57="Inne?"</formula>
    </cfRule>
  </conditionalFormatting>
  <conditionalFormatting sqref="T57">
    <cfRule type="expression" dxfId="700" priority="803" stopIfTrue="1">
      <formula>Q57="Inne?"</formula>
    </cfRule>
  </conditionalFormatting>
  <conditionalFormatting sqref="J34">
    <cfRule type="cellIs" dxfId="699" priority="788" stopIfTrue="1" operator="between">
      <formula>30</formula>
      <formula>50</formula>
    </cfRule>
  </conditionalFormatting>
  <conditionalFormatting sqref="S55">
    <cfRule type="expression" dxfId="698" priority="775" stopIfTrue="1">
      <formula>Q55="Kier?"</formula>
    </cfRule>
  </conditionalFormatting>
  <conditionalFormatting sqref="S55">
    <cfRule type="expression" dxfId="697" priority="774" stopIfTrue="1">
      <formula>Q55="Kier?"</formula>
    </cfRule>
  </conditionalFormatting>
  <conditionalFormatting sqref="S55">
    <cfRule type="expression" dxfId="696" priority="773" stopIfTrue="1">
      <formula>Q55="Kier?"</formula>
    </cfRule>
  </conditionalFormatting>
  <conditionalFormatting sqref="S55">
    <cfRule type="expression" dxfId="695" priority="772" stopIfTrue="1">
      <formula>Q55="Kier?"</formula>
    </cfRule>
  </conditionalFormatting>
  <conditionalFormatting sqref="S55">
    <cfRule type="expression" dxfId="694" priority="771" stopIfTrue="1">
      <formula>Q55="Kier?"</formula>
    </cfRule>
  </conditionalFormatting>
  <conditionalFormatting sqref="S55">
    <cfRule type="expression" dxfId="693" priority="770" stopIfTrue="1">
      <formula>Q55="Kier?"</formula>
    </cfRule>
  </conditionalFormatting>
  <conditionalFormatting sqref="S55">
    <cfRule type="expression" dxfId="692" priority="769" stopIfTrue="1">
      <formula>Q55="Kier?"</formula>
    </cfRule>
  </conditionalFormatting>
  <conditionalFormatting sqref="S55">
    <cfRule type="expression" dxfId="691" priority="768" stopIfTrue="1">
      <formula>Q55="Kier?"</formula>
    </cfRule>
  </conditionalFormatting>
  <conditionalFormatting sqref="S55">
    <cfRule type="expression" dxfId="690" priority="767" stopIfTrue="1">
      <formula>Q55="Kier?"</formula>
    </cfRule>
  </conditionalFormatting>
  <conditionalFormatting sqref="S55">
    <cfRule type="expression" dxfId="689" priority="766" stopIfTrue="1">
      <formula>Q55="Kier?"</formula>
    </cfRule>
  </conditionalFormatting>
  <conditionalFormatting sqref="S55">
    <cfRule type="expression" dxfId="688" priority="765" stopIfTrue="1">
      <formula>Q55="Kier?"</formula>
    </cfRule>
  </conditionalFormatting>
  <conditionalFormatting sqref="S55">
    <cfRule type="expression" dxfId="687" priority="764" stopIfTrue="1">
      <formula>Q55="Kier?"</formula>
    </cfRule>
  </conditionalFormatting>
  <conditionalFormatting sqref="S55">
    <cfRule type="expression" dxfId="686" priority="763" stopIfTrue="1">
      <formula>Q55="Kier?"</formula>
    </cfRule>
  </conditionalFormatting>
  <conditionalFormatting sqref="S55">
    <cfRule type="expression" dxfId="685" priority="762" stopIfTrue="1">
      <formula>Q55="Kier?"</formula>
    </cfRule>
  </conditionalFormatting>
  <conditionalFormatting sqref="S55">
    <cfRule type="expression" dxfId="684" priority="761" stopIfTrue="1">
      <formula>Q55="Kier?"</formula>
    </cfRule>
  </conditionalFormatting>
  <conditionalFormatting sqref="S55">
    <cfRule type="expression" dxfId="683" priority="760" stopIfTrue="1">
      <formula>Q55="Kier?"</formula>
    </cfRule>
  </conditionalFormatting>
  <conditionalFormatting sqref="S55">
    <cfRule type="expression" dxfId="682" priority="759" stopIfTrue="1">
      <formula>Q55="Kier?"</formula>
    </cfRule>
  </conditionalFormatting>
  <conditionalFormatting sqref="S55">
    <cfRule type="expression" dxfId="681" priority="758" stopIfTrue="1">
      <formula>Q55="Kier?"</formula>
    </cfRule>
  </conditionalFormatting>
  <conditionalFormatting sqref="S55">
    <cfRule type="expression" dxfId="680" priority="757" stopIfTrue="1">
      <formula>Q55="Kier?"</formula>
    </cfRule>
  </conditionalFormatting>
  <conditionalFormatting sqref="S55">
    <cfRule type="expression" dxfId="679" priority="756" stopIfTrue="1">
      <formula>Q55="Kier?"</formula>
    </cfRule>
  </conditionalFormatting>
  <conditionalFormatting sqref="S55">
    <cfRule type="expression" dxfId="678" priority="755" stopIfTrue="1">
      <formula>Q55="Kier?"</formula>
    </cfRule>
  </conditionalFormatting>
  <conditionalFormatting sqref="S55">
    <cfRule type="expression" dxfId="677" priority="754" stopIfTrue="1">
      <formula>Q55="Kier?"</formula>
    </cfRule>
  </conditionalFormatting>
  <conditionalFormatting sqref="L68:T68">
    <cfRule type="expression" dxfId="676" priority="753" stopIfTrue="1">
      <formula>J68="Kier?"</formula>
    </cfRule>
  </conditionalFormatting>
  <conditionalFormatting sqref="L68:T68">
    <cfRule type="expression" dxfId="675" priority="752" stopIfTrue="1">
      <formula>J68="Kier?"</formula>
    </cfRule>
  </conditionalFormatting>
  <conditionalFormatting sqref="L68:T68">
    <cfRule type="expression" dxfId="674" priority="751" stopIfTrue="1">
      <formula>J68="Kier?"</formula>
    </cfRule>
  </conditionalFormatting>
  <conditionalFormatting sqref="L68:T68">
    <cfRule type="expression" dxfId="673" priority="750" stopIfTrue="1">
      <formula>J68="Kier?"</formula>
    </cfRule>
  </conditionalFormatting>
  <conditionalFormatting sqref="L68:T68">
    <cfRule type="expression" dxfId="672" priority="749" stopIfTrue="1">
      <formula>J68="Kier?"</formula>
    </cfRule>
  </conditionalFormatting>
  <conditionalFormatting sqref="L68:T68">
    <cfRule type="expression" dxfId="671" priority="748" stopIfTrue="1">
      <formula>J68="Kier?"</formula>
    </cfRule>
  </conditionalFormatting>
  <conditionalFormatting sqref="L68:T68">
    <cfRule type="expression" dxfId="670" priority="747" stopIfTrue="1">
      <formula>J68="Kier?"</formula>
    </cfRule>
  </conditionalFormatting>
  <conditionalFormatting sqref="L68:T68">
    <cfRule type="expression" dxfId="669" priority="746" stopIfTrue="1">
      <formula>J68="Kier?"</formula>
    </cfRule>
  </conditionalFormatting>
  <conditionalFormatting sqref="L68:T68">
    <cfRule type="expression" dxfId="668" priority="745" stopIfTrue="1">
      <formula>J68="Kier?"</formula>
    </cfRule>
  </conditionalFormatting>
  <conditionalFormatting sqref="L68:T68">
    <cfRule type="expression" dxfId="667" priority="744" stopIfTrue="1">
      <formula>J68="Kier?"</formula>
    </cfRule>
  </conditionalFormatting>
  <conditionalFormatting sqref="L68:T68">
    <cfRule type="expression" dxfId="666" priority="743" stopIfTrue="1">
      <formula>J68="Kier?"</formula>
    </cfRule>
  </conditionalFormatting>
  <conditionalFormatting sqref="L68:T68">
    <cfRule type="expression" dxfId="665" priority="742" stopIfTrue="1">
      <formula>J68="Kier?"</formula>
    </cfRule>
  </conditionalFormatting>
  <conditionalFormatting sqref="L68:T68">
    <cfRule type="expression" dxfId="664" priority="741" stopIfTrue="1">
      <formula>J68="Kier?"</formula>
    </cfRule>
  </conditionalFormatting>
  <conditionalFormatting sqref="L68:T68">
    <cfRule type="expression" dxfId="663" priority="740" stopIfTrue="1">
      <formula>J68="Kier?"</formula>
    </cfRule>
  </conditionalFormatting>
  <conditionalFormatting sqref="L68:T68">
    <cfRule type="expression" dxfId="662" priority="739" stopIfTrue="1">
      <formula>J68="Kier?"</formula>
    </cfRule>
  </conditionalFormatting>
  <conditionalFormatting sqref="L68:T68">
    <cfRule type="expression" dxfId="661" priority="738" stopIfTrue="1">
      <formula>J68="Kier?"</formula>
    </cfRule>
  </conditionalFormatting>
  <conditionalFormatting sqref="L68:T68">
    <cfRule type="expression" dxfId="660" priority="737" stopIfTrue="1">
      <formula>J68="Kier?"</formula>
    </cfRule>
  </conditionalFormatting>
  <conditionalFormatting sqref="L68:T68">
    <cfRule type="expression" dxfId="659" priority="736" stopIfTrue="1">
      <formula>J68="Kier?"</formula>
    </cfRule>
  </conditionalFormatting>
  <conditionalFormatting sqref="L68:T68">
    <cfRule type="expression" dxfId="658" priority="735" stopIfTrue="1">
      <formula>J68="Kier?"</formula>
    </cfRule>
  </conditionalFormatting>
  <conditionalFormatting sqref="L68:T68">
    <cfRule type="expression" dxfId="657" priority="734" stopIfTrue="1">
      <formula>J68="Kier?"</formula>
    </cfRule>
  </conditionalFormatting>
  <conditionalFormatting sqref="L68:T68">
    <cfRule type="expression" dxfId="656" priority="733" stopIfTrue="1">
      <formula>J68="Kier?"</formula>
    </cfRule>
  </conditionalFormatting>
  <conditionalFormatting sqref="L68:T68">
    <cfRule type="expression" dxfId="655" priority="732" stopIfTrue="1">
      <formula>J68="Kier?"</formula>
    </cfRule>
  </conditionalFormatting>
  <conditionalFormatting sqref="L68:T68">
    <cfRule type="expression" dxfId="654" priority="731" stopIfTrue="1">
      <formula>K68="Podst?"</formula>
    </cfRule>
  </conditionalFormatting>
  <conditionalFormatting sqref="L68:T68">
    <cfRule type="expression" dxfId="653" priority="730" stopIfTrue="1">
      <formula>K68="Podst?"</formula>
    </cfRule>
  </conditionalFormatting>
  <conditionalFormatting sqref="L68:T68">
    <cfRule type="expression" dxfId="652" priority="729" stopIfTrue="1">
      <formula>K68="Podst?"</formula>
    </cfRule>
  </conditionalFormatting>
  <conditionalFormatting sqref="L68:T68">
    <cfRule type="expression" dxfId="651" priority="728" stopIfTrue="1">
      <formula>K68="Podst?"</formula>
    </cfRule>
  </conditionalFormatting>
  <conditionalFormatting sqref="L68:T68">
    <cfRule type="expression" dxfId="650" priority="727" stopIfTrue="1">
      <formula>K68="Podst?"</formula>
    </cfRule>
  </conditionalFormatting>
  <conditionalFormatting sqref="L68:T68">
    <cfRule type="expression" dxfId="649" priority="726" stopIfTrue="1">
      <formula>K68="Podst?"</formula>
    </cfRule>
  </conditionalFormatting>
  <conditionalFormatting sqref="L68:T68">
    <cfRule type="expression" dxfId="648" priority="725" stopIfTrue="1">
      <formula>K68="Podst?"</formula>
    </cfRule>
  </conditionalFormatting>
  <conditionalFormatting sqref="L68:T68">
    <cfRule type="expression" dxfId="647" priority="724" stopIfTrue="1">
      <formula>K68="Podst?"</formula>
    </cfRule>
  </conditionalFormatting>
  <conditionalFormatting sqref="L68:T68">
    <cfRule type="expression" dxfId="646" priority="723" stopIfTrue="1">
      <formula>K68="Podst?"</formula>
    </cfRule>
  </conditionalFormatting>
  <conditionalFormatting sqref="L68:T68">
    <cfRule type="expression" dxfId="645" priority="722" stopIfTrue="1">
      <formula>K68="Podst?"</formula>
    </cfRule>
  </conditionalFormatting>
  <conditionalFormatting sqref="L68:T68">
    <cfRule type="expression" dxfId="644" priority="721" stopIfTrue="1">
      <formula>K68="Podst?"</formula>
    </cfRule>
  </conditionalFormatting>
  <conditionalFormatting sqref="L68:T68">
    <cfRule type="expression" dxfId="643" priority="720" stopIfTrue="1">
      <formula>K68="Podst?"</formula>
    </cfRule>
  </conditionalFormatting>
  <conditionalFormatting sqref="L68:T68">
    <cfRule type="expression" dxfId="642" priority="719" stopIfTrue="1">
      <formula>K68="Podst?"</formula>
    </cfRule>
  </conditionalFormatting>
  <conditionalFormatting sqref="L68:T68">
    <cfRule type="expression" dxfId="641" priority="718" stopIfTrue="1">
      <formula>K68="Podst?"</formula>
    </cfRule>
  </conditionalFormatting>
  <conditionalFormatting sqref="L68:T68">
    <cfRule type="expression" dxfId="640" priority="717" stopIfTrue="1">
      <formula>K68="Podst?"</formula>
    </cfRule>
  </conditionalFormatting>
  <conditionalFormatting sqref="L68:T68">
    <cfRule type="expression" dxfId="639" priority="716" stopIfTrue="1">
      <formula>K68="Podst?"</formula>
    </cfRule>
  </conditionalFormatting>
  <conditionalFormatting sqref="L68:T68">
    <cfRule type="expression" dxfId="638" priority="715" stopIfTrue="1">
      <formula>K68="Podst?"</formula>
    </cfRule>
  </conditionalFormatting>
  <conditionalFormatting sqref="L68:T68">
    <cfRule type="expression" dxfId="637" priority="714" stopIfTrue="1">
      <formula>K68="Podst?"</formula>
    </cfRule>
  </conditionalFormatting>
  <conditionalFormatting sqref="L68:T68">
    <cfRule type="expression" dxfId="636" priority="713" stopIfTrue="1">
      <formula>K68="Podst?"</formula>
    </cfRule>
  </conditionalFormatting>
  <conditionalFormatting sqref="L68:T68">
    <cfRule type="expression" dxfId="635" priority="712" stopIfTrue="1">
      <formula>K68="Podst?"</formula>
    </cfRule>
  </conditionalFormatting>
  <conditionalFormatting sqref="L68:T68">
    <cfRule type="expression" dxfId="634" priority="711" stopIfTrue="1">
      <formula>K68="Podst?"</formula>
    </cfRule>
  </conditionalFormatting>
  <conditionalFormatting sqref="L68:T68">
    <cfRule type="expression" dxfId="633" priority="710" stopIfTrue="1">
      <formula>K68="Podst?"</formula>
    </cfRule>
  </conditionalFormatting>
  <conditionalFormatting sqref="L68:T68">
    <cfRule type="expression" dxfId="632" priority="709" stopIfTrue="1">
      <formula>K68="Podst?"</formula>
    </cfRule>
  </conditionalFormatting>
  <conditionalFormatting sqref="L68:T68">
    <cfRule type="expression" dxfId="631" priority="708" stopIfTrue="1">
      <formula>K68="Podst?"</formula>
    </cfRule>
  </conditionalFormatting>
  <conditionalFormatting sqref="L68:T68">
    <cfRule type="expression" dxfId="630" priority="707" stopIfTrue="1">
      <formula>K68="Podst?"</formula>
    </cfRule>
  </conditionalFormatting>
  <conditionalFormatting sqref="L68:T68">
    <cfRule type="expression" dxfId="629" priority="706" stopIfTrue="1">
      <formula>K68="Podst?"</formula>
    </cfRule>
  </conditionalFormatting>
  <conditionalFormatting sqref="L68:T68">
    <cfRule type="expression" dxfId="628" priority="705" stopIfTrue="1">
      <formula>K68="Podst?"</formula>
    </cfRule>
  </conditionalFormatting>
  <conditionalFormatting sqref="L68:T68">
    <cfRule type="expression" dxfId="627" priority="704" stopIfTrue="1">
      <formula>K68="Podst?"</formula>
    </cfRule>
  </conditionalFormatting>
  <conditionalFormatting sqref="L68:T68">
    <cfRule type="expression" dxfId="626" priority="703" stopIfTrue="1">
      <formula>K68="Podst?"</formula>
    </cfRule>
  </conditionalFormatting>
  <conditionalFormatting sqref="L68:T68">
    <cfRule type="expression" dxfId="625" priority="702" stopIfTrue="1">
      <formula>K68="Podst?"</formula>
    </cfRule>
  </conditionalFormatting>
  <conditionalFormatting sqref="L68:T68">
    <cfRule type="expression" dxfId="624" priority="701" stopIfTrue="1">
      <formula>K68="Podst?"</formula>
    </cfRule>
  </conditionalFormatting>
  <conditionalFormatting sqref="L68:T68">
    <cfRule type="expression" dxfId="623" priority="700" stopIfTrue="1">
      <formula>K68="Podst?"</formula>
    </cfRule>
  </conditionalFormatting>
  <conditionalFormatting sqref="L68:T68">
    <cfRule type="expression" dxfId="622" priority="699" stopIfTrue="1">
      <formula>K68="Podst?"</formula>
    </cfRule>
  </conditionalFormatting>
  <conditionalFormatting sqref="L68:T68">
    <cfRule type="expression" dxfId="621" priority="698" stopIfTrue="1">
      <formula>K68="Podst?"</formula>
    </cfRule>
  </conditionalFormatting>
  <conditionalFormatting sqref="L68:T68">
    <cfRule type="expression" dxfId="620" priority="697" stopIfTrue="1">
      <formula>K68="Podst?"</formula>
    </cfRule>
  </conditionalFormatting>
  <conditionalFormatting sqref="L68:T68">
    <cfRule type="expression" dxfId="619" priority="696" stopIfTrue="1">
      <formula>K68="Podst?"</formula>
    </cfRule>
  </conditionalFormatting>
  <conditionalFormatting sqref="L68:T68">
    <cfRule type="expression" dxfId="618" priority="695" stopIfTrue="1">
      <formula>K49="Podst?"</formula>
    </cfRule>
  </conditionalFormatting>
  <conditionalFormatting sqref="L68:T68">
    <cfRule type="expression" dxfId="617" priority="694" stopIfTrue="1">
      <formula>K68="Podst?"</formula>
    </cfRule>
  </conditionalFormatting>
  <conditionalFormatting sqref="L68:T68">
    <cfRule type="expression" dxfId="616" priority="693" stopIfTrue="1">
      <formula>K68="Podst?"</formula>
    </cfRule>
  </conditionalFormatting>
  <conditionalFormatting sqref="L68:T68">
    <cfRule type="expression" dxfId="615" priority="692" stopIfTrue="1">
      <formula>K68="Podst?"</formula>
    </cfRule>
  </conditionalFormatting>
  <conditionalFormatting sqref="L68:T68">
    <cfRule type="expression" dxfId="614" priority="691" stopIfTrue="1">
      <formula>K68="Podst?"</formula>
    </cfRule>
  </conditionalFormatting>
  <conditionalFormatting sqref="L68:T68">
    <cfRule type="expression" dxfId="613" priority="690" stopIfTrue="1">
      <formula>K68="Podst?"</formula>
    </cfRule>
  </conditionalFormatting>
  <conditionalFormatting sqref="L68:T68">
    <cfRule type="expression" dxfId="612" priority="689" stopIfTrue="1">
      <formula>K68="Podst?"</formula>
    </cfRule>
  </conditionalFormatting>
  <conditionalFormatting sqref="S92">
    <cfRule type="expression" dxfId="611" priority="688" stopIfTrue="1">
      <formula>Q92="Kier?"</formula>
    </cfRule>
  </conditionalFormatting>
  <conditionalFormatting sqref="S92">
    <cfRule type="expression" dxfId="610" priority="687" stopIfTrue="1">
      <formula>Q92="Kier?"</formula>
    </cfRule>
  </conditionalFormatting>
  <conditionalFormatting sqref="S92">
    <cfRule type="expression" dxfId="609" priority="686" stopIfTrue="1">
      <formula>Q92="Kier?"</formula>
    </cfRule>
  </conditionalFormatting>
  <conditionalFormatting sqref="S92">
    <cfRule type="expression" dxfId="608" priority="685" stopIfTrue="1">
      <formula>Q92="Kier?"</formula>
    </cfRule>
  </conditionalFormatting>
  <conditionalFormatting sqref="S92">
    <cfRule type="expression" dxfId="607" priority="684" stopIfTrue="1">
      <formula>Q92="Kier?"</formula>
    </cfRule>
  </conditionalFormatting>
  <conditionalFormatting sqref="S92">
    <cfRule type="expression" dxfId="606" priority="683" stopIfTrue="1">
      <formula>Q92="Kier?"</formula>
    </cfRule>
  </conditionalFormatting>
  <conditionalFormatting sqref="S92">
    <cfRule type="expression" dxfId="605" priority="682" stopIfTrue="1">
      <formula>Q92="Kier?"</formula>
    </cfRule>
  </conditionalFormatting>
  <conditionalFormatting sqref="S92">
    <cfRule type="expression" dxfId="604" priority="681" stopIfTrue="1">
      <formula>Q92="Kier?"</formula>
    </cfRule>
  </conditionalFormatting>
  <conditionalFormatting sqref="S92">
    <cfRule type="expression" dxfId="603" priority="680" stopIfTrue="1">
      <formula>Q92="Kier?"</formula>
    </cfRule>
  </conditionalFormatting>
  <conditionalFormatting sqref="S92">
    <cfRule type="expression" dxfId="602" priority="679" stopIfTrue="1">
      <formula>Q92="Kier?"</formula>
    </cfRule>
  </conditionalFormatting>
  <conditionalFormatting sqref="S92">
    <cfRule type="expression" dxfId="601" priority="678" stopIfTrue="1">
      <formula>Q92="Kier?"</formula>
    </cfRule>
  </conditionalFormatting>
  <conditionalFormatting sqref="S92">
    <cfRule type="expression" dxfId="600" priority="677" stopIfTrue="1">
      <formula>Q92="Kier?"</formula>
    </cfRule>
  </conditionalFormatting>
  <conditionalFormatting sqref="S92">
    <cfRule type="expression" dxfId="599" priority="676" stopIfTrue="1">
      <formula>Q92="Kier?"</formula>
    </cfRule>
  </conditionalFormatting>
  <conditionalFormatting sqref="S92">
    <cfRule type="expression" dxfId="598" priority="675" stopIfTrue="1">
      <formula>Q92="Kier?"</formula>
    </cfRule>
  </conditionalFormatting>
  <conditionalFormatting sqref="S92">
    <cfRule type="expression" dxfId="597" priority="674" stopIfTrue="1">
      <formula>Q92="Kier?"</formula>
    </cfRule>
  </conditionalFormatting>
  <conditionalFormatting sqref="S92">
    <cfRule type="expression" dxfId="596" priority="673" stopIfTrue="1">
      <formula>Q92="Kier?"</formula>
    </cfRule>
  </conditionalFormatting>
  <conditionalFormatting sqref="S92">
    <cfRule type="expression" dxfId="595" priority="672" stopIfTrue="1">
      <formula>Q92="Kier?"</formula>
    </cfRule>
  </conditionalFormatting>
  <conditionalFormatting sqref="S92">
    <cfRule type="expression" dxfId="594" priority="671" stopIfTrue="1">
      <formula>Q92="Kier?"</formula>
    </cfRule>
  </conditionalFormatting>
  <conditionalFormatting sqref="S92">
    <cfRule type="expression" dxfId="593" priority="670" stopIfTrue="1">
      <formula>Q92="Kier?"</formula>
    </cfRule>
  </conditionalFormatting>
  <conditionalFormatting sqref="S92">
    <cfRule type="expression" dxfId="592" priority="669" stopIfTrue="1">
      <formula>Q92="Kier?"</formula>
    </cfRule>
  </conditionalFormatting>
  <conditionalFormatting sqref="S92">
    <cfRule type="expression" dxfId="591" priority="668" stopIfTrue="1">
      <formula>Q92="Kier?"</formula>
    </cfRule>
  </conditionalFormatting>
  <conditionalFormatting sqref="S92">
    <cfRule type="expression" dxfId="590" priority="667" stopIfTrue="1">
      <formula>Q92="Kier?"</formula>
    </cfRule>
  </conditionalFormatting>
  <conditionalFormatting sqref="S92">
    <cfRule type="expression" dxfId="589" priority="666" stopIfTrue="1">
      <formula>Q92="Kier?"</formula>
    </cfRule>
  </conditionalFormatting>
  <conditionalFormatting sqref="S92">
    <cfRule type="expression" dxfId="588" priority="665" stopIfTrue="1">
      <formula>Q92="Kier?"</formula>
    </cfRule>
  </conditionalFormatting>
  <conditionalFormatting sqref="S92">
    <cfRule type="expression" dxfId="587" priority="664" stopIfTrue="1">
      <formula>Q92="Kier?"</formula>
    </cfRule>
  </conditionalFormatting>
  <conditionalFormatting sqref="S92">
    <cfRule type="expression" dxfId="586" priority="663" stopIfTrue="1">
      <formula>Q92="Kier?"</formula>
    </cfRule>
  </conditionalFormatting>
  <conditionalFormatting sqref="S92">
    <cfRule type="expression" dxfId="585" priority="662" stopIfTrue="1">
      <formula>Q92="Kier?"</formula>
    </cfRule>
  </conditionalFormatting>
  <conditionalFormatting sqref="S92">
    <cfRule type="expression" dxfId="584" priority="661" stopIfTrue="1">
      <formula>Q92="Kier?"</formula>
    </cfRule>
  </conditionalFormatting>
  <conditionalFormatting sqref="S92">
    <cfRule type="expression" dxfId="583" priority="660" stopIfTrue="1">
      <formula>Q92="Kier?"</formula>
    </cfRule>
  </conditionalFormatting>
  <conditionalFormatting sqref="S92">
    <cfRule type="expression" dxfId="582" priority="659" stopIfTrue="1">
      <formula>Q92="Kier?"</formula>
    </cfRule>
  </conditionalFormatting>
  <conditionalFormatting sqref="S92">
    <cfRule type="expression" dxfId="581" priority="658" stopIfTrue="1">
      <formula>Q92="Kier?"</formula>
    </cfRule>
  </conditionalFormatting>
  <conditionalFormatting sqref="S92">
    <cfRule type="expression" dxfId="580" priority="657" stopIfTrue="1">
      <formula>Q92="Kier?"</formula>
    </cfRule>
  </conditionalFormatting>
  <conditionalFormatting sqref="S92">
    <cfRule type="expression" dxfId="579" priority="656" stopIfTrue="1">
      <formula>Q92="Kier?"</formula>
    </cfRule>
  </conditionalFormatting>
  <conditionalFormatting sqref="S92">
    <cfRule type="expression" dxfId="578" priority="655" stopIfTrue="1">
      <formula>Q92="Kier?"</formula>
    </cfRule>
  </conditionalFormatting>
  <conditionalFormatting sqref="S92">
    <cfRule type="expression" dxfId="577" priority="654" stopIfTrue="1">
      <formula>Q92="Kier?"</formula>
    </cfRule>
  </conditionalFormatting>
  <conditionalFormatting sqref="S92">
    <cfRule type="expression" dxfId="576" priority="653" stopIfTrue="1">
      <formula>Q92="Kier?"</formula>
    </cfRule>
  </conditionalFormatting>
  <conditionalFormatting sqref="S92">
    <cfRule type="expression" dxfId="575" priority="652" stopIfTrue="1">
      <formula>Q92="Kier?"</formula>
    </cfRule>
  </conditionalFormatting>
  <conditionalFormatting sqref="S92">
    <cfRule type="expression" dxfId="574" priority="651" stopIfTrue="1">
      <formula>Q92="Kier?"</formula>
    </cfRule>
  </conditionalFormatting>
  <conditionalFormatting sqref="S92">
    <cfRule type="expression" dxfId="573" priority="650" stopIfTrue="1">
      <formula>Q73="Kier?"</formula>
    </cfRule>
  </conditionalFormatting>
  <conditionalFormatting sqref="S92">
    <cfRule type="expression" dxfId="572" priority="649" stopIfTrue="1">
      <formula>Q92="Kier?"</formula>
    </cfRule>
  </conditionalFormatting>
  <conditionalFormatting sqref="S92">
    <cfRule type="expression" dxfId="571" priority="648" stopIfTrue="1">
      <formula>Q92="Kier?"</formula>
    </cfRule>
  </conditionalFormatting>
  <conditionalFormatting sqref="S92">
    <cfRule type="expression" dxfId="570" priority="647" stopIfTrue="1">
      <formula>Q92="Kier?"</formula>
    </cfRule>
  </conditionalFormatting>
  <conditionalFormatting sqref="S92">
    <cfRule type="expression" dxfId="569" priority="646" stopIfTrue="1">
      <formula>Q92="Kier?"</formula>
    </cfRule>
  </conditionalFormatting>
  <conditionalFormatting sqref="S92">
    <cfRule type="expression" dxfId="568" priority="645" stopIfTrue="1">
      <formula>Q92="Kier?"</formula>
    </cfRule>
  </conditionalFormatting>
  <conditionalFormatting sqref="S92">
    <cfRule type="expression" dxfId="567" priority="644" stopIfTrue="1">
      <formula>Q92="Kier?"</formula>
    </cfRule>
  </conditionalFormatting>
  <conditionalFormatting sqref="S92">
    <cfRule type="expression" dxfId="566" priority="643" stopIfTrue="1">
      <formula>Q92="Kier?"</formula>
    </cfRule>
  </conditionalFormatting>
  <conditionalFormatting sqref="S92">
    <cfRule type="expression" dxfId="565" priority="642" stopIfTrue="1">
      <formula>Q92="Kier?"</formula>
    </cfRule>
  </conditionalFormatting>
  <conditionalFormatting sqref="S92">
    <cfRule type="expression" dxfId="564" priority="641" stopIfTrue="1">
      <formula>Q92="Kier?"</formula>
    </cfRule>
  </conditionalFormatting>
  <conditionalFormatting sqref="S92">
    <cfRule type="expression" dxfId="563" priority="640" stopIfTrue="1">
      <formula>Q92="Kier?"</formula>
    </cfRule>
  </conditionalFormatting>
  <conditionalFormatting sqref="S92">
    <cfRule type="expression" dxfId="562" priority="639" stopIfTrue="1">
      <formula>Q92="Kier?"</formula>
    </cfRule>
  </conditionalFormatting>
  <conditionalFormatting sqref="S92">
    <cfRule type="expression" dxfId="561" priority="638" stopIfTrue="1">
      <formula>Q92="Kier?"</formula>
    </cfRule>
  </conditionalFormatting>
  <conditionalFormatting sqref="S92">
    <cfRule type="expression" dxfId="560" priority="637" stopIfTrue="1">
      <formula>Q92="Kier?"</formula>
    </cfRule>
  </conditionalFormatting>
  <conditionalFormatting sqref="S92">
    <cfRule type="expression" dxfId="559" priority="636" stopIfTrue="1">
      <formula>Q92="Kier?"</formula>
    </cfRule>
  </conditionalFormatting>
  <conditionalFormatting sqref="S92">
    <cfRule type="expression" dxfId="558" priority="635" stopIfTrue="1">
      <formula>Q92="Kier?"</formula>
    </cfRule>
  </conditionalFormatting>
  <conditionalFormatting sqref="S92">
    <cfRule type="expression" dxfId="557" priority="634" stopIfTrue="1">
      <formula>Q92="Kier?"</formula>
    </cfRule>
  </conditionalFormatting>
  <conditionalFormatting sqref="S92">
    <cfRule type="expression" dxfId="556" priority="633" stopIfTrue="1">
      <formula>Q92="Kier?"</formula>
    </cfRule>
  </conditionalFormatting>
  <conditionalFormatting sqref="S92">
    <cfRule type="expression" dxfId="555" priority="632" stopIfTrue="1">
      <formula>Q92="Kier?"</formula>
    </cfRule>
  </conditionalFormatting>
  <conditionalFormatting sqref="S92">
    <cfRule type="expression" dxfId="554" priority="631" stopIfTrue="1">
      <formula>Q92="Kier?"</formula>
    </cfRule>
  </conditionalFormatting>
  <conditionalFormatting sqref="S92">
    <cfRule type="expression" dxfId="553" priority="630" stopIfTrue="1">
      <formula>Q92="Kier?"</formula>
    </cfRule>
  </conditionalFormatting>
  <conditionalFormatting sqref="S92">
    <cfRule type="expression" dxfId="552" priority="629" stopIfTrue="1">
      <formula>Q92="Kier?"</formula>
    </cfRule>
  </conditionalFormatting>
  <conditionalFormatting sqref="S92">
    <cfRule type="expression" dxfId="551" priority="628" stopIfTrue="1">
      <formula>Q92="Kier?"</formula>
    </cfRule>
  </conditionalFormatting>
  <conditionalFormatting sqref="S92">
    <cfRule type="expression" dxfId="550" priority="627" stopIfTrue="1">
      <formula>Q92="Kier?"</formula>
    </cfRule>
  </conditionalFormatting>
  <conditionalFormatting sqref="S92">
    <cfRule type="expression" dxfId="549" priority="626" stopIfTrue="1">
      <formula>Q92="Kier?"</formula>
    </cfRule>
  </conditionalFormatting>
  <conditionalFormatting sqref="S92">
    <cfRule type="expression" dxfId="548" priority="625" stopIfTrue="1">
      <formula>Q92="Kier?"</formula>
    </cfRule>
  </conditionalFormatting>
  <conditionalFormatting sqref="S92">
    <cfRule type="expression" dxfId="547" priority="624" stopIfTrue="1">
      <formula>Q92="Kier?"</formula>
    </cfRule>
  </conditionalFormatting>
  <conditionalFormatting sqref="S92">
    <cfRule type="expression" dxfId="546" priority="623" stopIfTrue="1">
      <formula>Q92="Kier?"</formula>
    </cfRule>
  </conditionalFormatting>
  <conditionalFormatting sqref="S92">
    <cfRule type="expression" dxfId="545" priority="622" stopIfTrue="1">
      <formula>Q92="Kier?"</formula>
    </cfRule>
  </conditionalFormatting>
  <conditionalFormatting sqref="S92">
    <cfRule type="expression" dxfId="544" priority="621" stopIfTrue="1">
      <formula>R92="Podst?"</formula>
    </cfRule>
  </conditionalFormatting>
  <conditionalFormatting sqref="S92">
    <cfRule type="expression" dxfId="543" priority="620" stopIfTrue="1">
      <formula>R92="Podst?"</formula>
    </cfRule>
  </conditionalFormatting>
  <conditionalFormatting sqref="S92">
    <cfRule type="expression" dxfId="542" priority="619" stopIfTrue="1">
      <formula>R92="Podst?"</formula>
    </cfRule>
  </conditionalFormatting>
  <conditionalFormatting sqref="S92">
    <cfRule type="expression" dxfId="541" priority="618" stopIfTrue="1">
      <formula>R92="Podst?"</formula>
    </cfRule>
  </conditionalFormatting>
  <conditionalFormatting sqref="S92">
    <cfRule type="expression" dxfId="540" priority="617" stopIfTrue="1">
      <formula>R92="Podst?"</formula>
    </cfRule>
  </conditionalFormatting>
  <conditionalFormatting sqref="S92">
    <cfRule type="expression" dxfId="539" priority="616" stopIfTrue="1">
      <formula>R92="Podst?"</formula>
    </cfRule>
  </conditionalFormatting>
  <conditionalFormatting sqref="S92">
    <cfRule type="expression" dxfId="538" priority="615" stopIfTrue="1">
      <formula>R92="Podst?"</formula>
    </cfRule>
  </conditionalFormatting>
  <conditionalFormatting sqref="S92">
    <cfRule type="expression" dxfId="537" priority="614" stopIfTrue="1">
      <formula>R92="Podst?"</formula>
    </cfRule>
  </conditionalFormatting>
  <conditionalFormatting sqref="S92">
    <cfRule type="expression" dxfId="536" priority="613" stopIfTrue="1">
      <formula>R92="Podst?"</formula>
    </cfRule>
  </conditionalFormatting>
  <conditionalFormatting sqref="S92">
    <cfRule type="expression" dxfId="535" priority="612" stopIfTrue="1">
      <formula>R92="Podst?"</formula>
    </cfRule>
  </conditionalFormatting>
  <conditionalFormatting sqref="S92">
    <cfRule type="expression" dxfId="534" priority="611" stopIfTrue="1">
      <formula>R92="Podst?"</formula>
    </cfRule>
  </conditionalFormatting>
  <conditionalFormatting sqref="S92">
    <cfRule type="expression" dxfId="533" priority="610" stopIfTrue="1">
      <formula>R92="Podst?"</formula>
    </cfRule>
  </conditionalFormatting>
  <conditionalFormatting sqref="S92">
    <cfRule type="expression" dxfId="532" priority="609" stopIfTrue="1">
      <formula>R92="Podst?"</formula>
    </cfRule>
  </conditionalFormatting>
  <conditionalFormatting sqref="S92">
    <cfRule type="expression" dxfId="531" priority="608" stopIfTrue="1">
      <formula>R92="Podst?"</formula>
    </cfRule>
  </conditionalFormatting>
  <conditionalFormatting sqref="S92">
    <cfRule type="expression" dxfId="530" priority="607" stopIfTrue="1">
      <formula>R92="Podst?"</formula>
    </cfRule>
  </conditionalFormatting>
  <conditionalFormatting sqref="S92">
    <cfRule type="expression" dxfId="529" priority="606" stopIfTrue="1">
      <formula>R92="Podst?"</formula>
    </cfRule>
  </conditionalFormatting>
  <conditionalFormatting sqref="S92">
    <cfRule type="expression" dxfId="528" priority="605" stopIfTrue="1">
      <formula>R92="Podst?"</formula>
    </cfRule>
  </conditionalFormatting>
  <conditionalFormatting sqref="S92">
    <cfRule type="expression" dxfId="527" priority="604" stopIfTrue="1">
      <formula>R92="Podst?"</formula>
    </cfRule>
  </conditionalFormatting>
  <conditionalFormatting sqref="S92">
    <cfRule type="expression" dxfId="526" priority="603" stopIfTrue="1">
      <formula>R92="Podst?"</formula>
    </cfRule>
  </conditionalFormatting>
  <conditionalFormatting sqref="S92">
    <cfRule type="expression" dxfId="525" priority="602" stopIfTrue="1">
      <formula>R92="Podst?"</formula>
    </cfRule>
  </conditionalFormatting>
  <conditionalFormatting sqref="S92">
    <cfRule type="expression" dxfId="524" priority="601" stopIfTrue="1">
      <formula>R92="Podst?"</formula>
    </cfRule>
  </conditionalFormatting>
  <conditionalFormatting sqref="S92">
    <cfRule type="expression" dxfId="523" priority="600" stopIfTrue="1">
      <formula>R92="Podst?"</formula>
    </cfRule>
  </conditionalFormatting>
  <conditionalFormatting sqref="S92">
    <cfRule type="expression" dxfId="522" priority="599" stopIfTrue="1">
      <formula>R92="Podst?"</formula>
    </cfRule>
  </conditionalFormatting>
  <conditionalFormatting sqref="S92">
    <cfRule type="expression" dxfId="521" priority="598" stopIfTrue="1">
      <formula>R92="Podst?"</formula>
    </cfRule>
  </conditionalFormatting>
  <conditionalFormatting sqref="S92">
    <cfRule type="expression" dxfId="520" priority="597" stopIfTrue="1">
      <formula>R92="Podst?"</formula>
    </cfRule>
  </conditionalFormatting>
  <conditionalFormatting sqref="S92">
    <cfRule type="expression" dxfId="519" priority="596" stopIfTrue="1">
      <formula>R92="Podst?"</formula>
    </cfRule>
  </conditionalFormatting>
  <conditionalFormatting sqref="S92">
    <cfRule type="expression" dxfId="518" priority="595" stopIfTrue="1">
      <formula>R92="Podst?"</formula>
    </cfRule>
  </conditionalFormatting>
  <conditionalFormatting sqref="S92">
    <cfRule type="expression" dxfId="517" priority="594" stopIfTrue="1">
      <formula>R92="Podst?"</formula>
    </cfRule>
  </conditionalFormatting>
  <conditionalFormatting sqref="S92">
    <cfRule type="expression" dxfId="516" priority="593" stopIfTrue="1">
      <formula>R92="Podst?"</formula>
    </cfRule>
  </conditionalFormatting>
  <conditionalFormatting sqref="S92">
    <cfRule type="expression" dxfId="515" priority="592" stopIfTrue="1">
      <formula>R92="Podst?"</formula>
    </cfRule>
  </conditionalFormatting>
  <conditionalFormatting sqref="S92">
    <cfRule type="expression" dxfId="514" priority="591" stopIfTrue="1">
      <formula>R92="Podst?"</formula>
    </cfRule>
  </conditionalFormatting>
  <conditionalFormatting sqref="S92">
    <cfRule type="expression" dxfId="513" priority="590" stopIfTrue="1">
      <formula>R92="Podst?"</formula>
    </cfRule>
  </conditionalFormatting>
  <conditionalFormatting sqref="S92">
    <cfRule type="expression" dxfId="512" priority="589" stopIfTrue="1">
      <formula>R92="Podst?"</formula>
    </cfRule>
  </conditionalFormatting>
  <conditionalFormatting sqref="S92">
    <cfRule type="expression" dxfId="511" priority="588" stopIfTrue="1">
      <formula>R92="Podst?"</formula>
    </cfRule>
  </conditionalFormatting>
  <conditionalFormatting sqref="S92">
    <cfRule type="expression" dxfId="510" priority="587" stopIfTrue="1">
      <formula>R92="Podst?"</formula>
    </cfRule>
  </conditionalFormatting>
  <conditionalFormatting sqref="S92">
    <cfRule type="expression" dxfId="509" priority="586" stopIfTrue="1">
      <formula>R92="Podst?"</formula>
    </cfRule>
  </conditionalFormatting>
  <conditionalFormatting sqref="S92">
    <cfRule type="expression" dxfId="508" priority="585" stopIfTrue="1">
      <formula>R73="Podst?"</formula>
    </cfRule>
  </conditionalFormatting>
  <conditionalFormatting sqref="S92">
    <cfRule type="expression" dxfId="507" priority="584" stopIfTrue="1">
      <formula>R92="Podst?"</formula>
    </cfRule>
  </conditionalFormatting>
  <conditionalFormatting sqref="S92">
    <cfRule type="expression" dxfId="506" priority="583" stopIfTrue="1">
      <formula>R92="Podst?"</formula>
    </cfRule>
  </conditionalFormatting>
  <conditionalFormatting sqref="S92">
    <cfRule type="expression" dxfId="505" priority="582" stopIfTrue="1">
      <formula>R92="Podst?"</formula>
    </cfRule>
  </conditionalFormatting>
  <conditionalFormatting sqref="S92">
    <cfRule type="expression" dxfId="504" priority="581" stopIfTrue="1">
      <formula>R92="Podst?"</formula>
    </cfRule>
  </conditionalFormatting>
  <conditionalFormatting sqref="S92">
    <cfRule type="expression" dxfId="503" priority="580" stopIfTrue="1">
      <formula>R92="Podst?"</formula>
    </cfRule>
  </conditionalFormatting>
  <conditionalFormatting sqref="S92">
    <cfRule type="expression" dxfId="502" priority="579" stopIfTrue="1">
      <formula>R92="Podst?"</formula>
    </cfRule>
  </conditionalFormatting>
  <conditionalFormatting sqref="K89 P89:T89">
    <cfRule type="expression" dxfId="501" priority="578" stopIfTrue="1">
      <formula>I89="Kier?"</formula>
    </cfRule>
  </conditionalFormatting>
  <conditionalFormatting sqref="K89 P89:T89">
    <cfRule type="expression" dxfId="500" priority="577" stopIfTrue="1">
      <formula>I89="Kier?"</formula>
    </cfRule>
  </conditionalFormatting>
  <conditionalFormatting sqref="K89 P89:T89">
    <cfRule type="expression" dxfId="499" priority="576" stopIfTrue="1">
      <formula>I89="Kier?"</formula>
    </cfRule>
  </conditionalFormatting>
  <conditionalFormatting sqref="K89 P89:T89">
    <cfRule type="expression" dxfId="498" priority="575" stopIfTrue="1">
      <formula>I89="Kier?"</formula>
    </cfRule>
  </conditionalFormatting>
  <conditionalFormatting sqref="K89 P89:T89">
    <cfRule type="expression" dxfId="497" priority="574" stopIfTrue="1">
      <formula>I89="Kier?"</formula>
    </cfRule>
  </conditionalFormatting>
  <conditionalFormatting sqref="K89 P89:T89">
    <cfRule type="expression" dxfId="496" priority="573" stopIfTrue="1">
      <formula>I89="Kier?"</formula>
    </cfRule>
  </conditionalFormatting>
  <conditionalFormatting sqref="K89 P89:T89">
    <cfRule type="expression" dxfId="495" priority="572" stopIfTrue="1">
      <formula>I89="Kier?"</formula>
    </cfRule>
  </conditionalFormatting>
  <conditionalFormatting sqref="K89 P89:T89">
    <cfRule type="expression" dxfId="494" priority="571" stopIfTrue="1">
      <formula>I89="Kier?"</formula>
    </cfRule>
  </conditionalFormatting>
  <conditionalFormatting sqref="K89 P89:T89">
    <cfRule type="expression" dxfId="493" priority="570" stopIfTrue="1">
      <formula>I89="Kier?"</formula>
    </cfRule>
  </conditionalFormatting>
  <conditionalFormatting sqref="K89 P89:T89">
    <cfRule type="expression" dxfId="492" priority="569" stopIfTrue="1">
      <formula>I89="Kier?"</formula>
    </cfRule>
  </conditionalFormatting>
  <conditionalFormatting sqref="K89 P89:T89">
    <cfRule type="expression" dxfId="491" priority="568" stopIfTrue="1">
      <formula>I89="Kier?"</formula>
    </cfRule>
  </conditionalFormatting>
  <conditionalFormatting sqref="K89 P89:T89">
    <cfRule type="expression" dxfId="490" priority="567" stopIfTrue="1">
      <formula>I89="Kier?"</formula>
    </cfRule>
  </conditionalFormatting>
  <conditionalFormatting sqref="K89 P89:T89">
    <cfRule type="expression" dxfId="489" priority="566" stopIfTrue="1">
      <formula>I89="Kier?"</formula>
    </cfRule>
  </conditionalFormatting>
  <conditionalFormatting sqref="K89 P89:T89">
    <cfRule type="expression" dxfId="488" priority="565" stopIfTrue="1">
      <formula>I89="Kier?"</formula>
    </cfRule>
  </conditionalFormatting>
  <conditionalFormatting sqref="K89 P89:T89">
    <cfRule type="expression" dxfId="487" priority="564" stopIfTrue="1">
      <formula>I89="Kier?"</formula>
    </cfRule>
  </conditionalFormatting>
  <conditionalFormatting sqref="K89 P89:T89">
    <cfRule type="expression" dxfId="486" priority="563" stopIfTrue="1">
      <formula>I89="Kier?"</formula>
    </cfRule>
  </conditionalFormatting>
  <conditionalFormatting sqref="K89 P89:T89">
    <cfRule type="expression" dxfId="485" priority="562" stopIfTrue="1">
      <formula>I89="Kier?"</formula>
    </cfRule>
  </conditionalFormatting>
  <conditionalFormatting sqref="K89 P89:T89">
    <cfRule type="expression" dxfId="484" priority="561" stopIfTrue="1">
      <formula>I89="Kier?"</formula>
    </cfRule>
  </conditionalFormatting>
  <conditionalFormatting sqref="K89 P89:T89">
    <cfRule type="expression" dxfId="483" priority="560" stopIfTrue="1">
      <formula>I89="Kier?"</formula>
    </cfRule>
  </conditionalFormatting>
  <conditionalFormatting sqref="K89 P89:T89">
    <cfRule type="expression" dxfId="482" priority="559" stopIfTrue="1">
      <formula>I89="Kier?"</formula>
    </cfRule>
  </conditionalFormatting>
  <conditionalFormatting sqref="K89 P89:T89">
    <cfRule type="expression" dxfId="481" priority="558" stopIfTrue="1">
      <formula>I89="Kier?"</formula>
    </cfRule>
  </conditionalFormatting>
  <conditionalFormatting sqref="K89 P89:T89">
    <cfRule type="expression" dxfId="480" priority="557" stopIfTrue="1">
      <formula>I89="Kier?"</formula>
    </cfRule>
  </conditionalFormatting>
  <conditionalFormatting sqref="K89 P89:T89">
    <cfRule type="expression" dxfId="479" priority="556" stopIfTrue="1">
      <formula>I89="Kier?"</formula>
    </cfRule>
  </conditionalFormatting>
  <conditionalFormatting sqref="K89 P89:T89">
    <cfRule type="expression" dxfId="478" priority="555" stopIfTrue="1">
      <formula>I89="Kier?"</formula>
    </cfRule>
  </conditionalFormatting>
  <conditionalFormatting sqref="K89 P89:T89">
    <cfRule type="expression" dxfId="477" priority="554" stopIfTrue="1">
      <formula>I89="Kier?"</formula>
    </cfRule>
  </conditionalFormatting>
  <conditionalFormatting sqref="K89 P89:T89">
    <cfRule type="expression" dxfId="476" priority="553" stopIfTrue="1">
      <formula>I89="Kier?"</formula>
    </cfRule>
  </conditionalFormatting>
  <conditionalFormatting sqref="K89 P89:T89">
    <cfRule type="expression" dxfId="475" priority="552" stopIfTrue="1">
      <formula>I89="Kier?"</formula>
    </cfRule>
  </conditionalFormatting>
  <conditionalFormatting sqref="K89 P89:T89">
    <cfRule type="expression" dxfId="474" priority="551" stopIfTrue="1">
      <formula>I89="Kier?"</formula>
    </cfRule>
  </conditionalFormatting>
  <conditionalFormatting sqref="K89 P89:T89">
    <cfRule type="expression" dxfId="473" priority="550" stopIfTrue="1">
      <formula>I89="Kier?"</formula>
    </cfRule>
  </conditionalFormatting>
  <conditionalFormatting sqref="K89 P89:T89">
    <cfRule type="expression" dxfId="472" priority="549" stopIfTrue="1">
      <formula>I89="Kier?"</formula>
    </cfRule>
  </conditionalFormatting>
  <conditionalFormatting sqref="K89 P89:T89">
    <cfRule type="expression" dxfId="471" priority="548" stopIfTrue="1">
      <formula>I89="Kier?"</formula>
    </cfRule>
  </conditionalFormatting>
  <conditionalFormatting sqref="K89 P89:T89">
    <cfRule type="expression" dxfId="470" priority="547" stopIfTrue="1">
      <formula>I89="Kier?"</formula>
    </cfRule>
  </conditionalFormatting>
  <conditionalFormatting sqref="K89 P89:T89">
    <cfRule type="expression" dxfId="469" priority="546" stopIfTrue="1">
      <formula>I89="Kier?"</formula>
    </cfRule>
  </conditionalFormatting>
  <conditionalFormatting sqref="K89 P89:T89">
    <cfRule type="expression" dxfId="468" priority="545" stopIfTrue="1">
      <formula>I89="Kier?"</formula>
    </cfRule>
  </conditionalFormatting>
  <conditionalFormatting sqref="K89 P89:T89">
    <cfRule type="expression" dxfId="467" priority="544" stopIfTrue="1">
      <formula>I89="Kier?"</formula>
    </cfRule>
  </conditionalFormatting>
  <conditionalFormatting sqref="K89 P89:T89">
    <cfRule type="expression" dxfId="466" priority="543" stopIfTrue="1">
      <formula>I89="Kier?"</formula>
    </cfRule>
  </conditionalFormatting>
  <conditionalFormatting sqref="K89 P89:T89">
    <cfRule type="expression" dxfId="465" priority="542" stopIfTrue="1">
      <formula>I89="Kier?"</formula>
    </cfRule>
  </conditionalFormatting>
  <conditionalFormatting sqref="R89:T89">
    <cfRule type="expression" dxfId="464" priority="541" stopIfTrue="1">
      <formula>P70="Kier?"</formula>
    </cfRule>
  </conditionalFormatting>
  <conditionalFormatting sqref="R89:T89">
    <cfRule type="expression" dxfId="463" priority="540" stopIfTrue="1">
      <formula>P89="Kier?"</formula>
    </cfRule>
  </conditionalFormatting>
  <conditionalFormatting sqref="K89 P89:T89">
    <cfRule type="expression" dxfId="462" priority="539" stopIfTrue="1">
      <formula>I89="Kier?"</formula>
    </cfRule>
  </conditionalFormatting>
  <conditionalFormatting sqref="K89 P89:T89">
    <cfRule type="expression" dxfId="461" priority="538" stopIfTrue="1">
      <formula>I89="Kier?"</formula>
    </cfRule>
  </conditionalFormatting>
  <conditionalFormatting sqref="K89 P89:T89">
    <cfRule type="expression" dxfId="460" priority="537" stopIfTrue="1">
      <formula>I89="Kier?"</formula>
    </cfRule>
  </conditionalFormatting>
  <conditionalFormatting sqref="K89 P89:T89">
    <cfRule type="expression" dxfId="459" priority="536" stopIfTrue="1">
      <formula>I89="Kier?"</formula>
    </cfRule>
  </conditionalFormatting>
  <conditionalFormatting sqref="K89 P89:T89">
    <cfRule type="expression" dxfId="458" priority="535" stopIfTrue="1">
      <formula>I89="Kier?"</formula>
    </cfRule>
  </conditionalFormatting>
  <conditionalFormatting sqref="K89 P89:T89">
    <cfRule type="expression" dxfId="457" priority="534" stopIfTrue="1">
      <formula>I89="Kier?"</formula>
    </cfRule>
  </conditionalFormatting>
  <conditionalFormatting sqref="K89 P89:T89">
    <cfRule type="expression" dxfId="456" priority="533" stopIfTrue="1">
      <formula>I89="Kier?"</formula>
    </cfRule>
  </conditionalFormatting>
  <conditionalFormatting sqref="K89 P89:T89">
    <cfRule type="expression" dxfId="455" priority="532" stopIfTrue="1">
      <formula>I89="Kier?"</formula>
    </cfRule>
  </conditionalFormatting>
  <conditionalFormatting sqref="K89 P89:T89">
    <cfRule type="expression" dxfId="454" priority="531" stopIfTrue="1">
      <formula>I89="Kier?"</formula>
    </cfRule>
  </conditionalFormatting>
  <conditionalFormatting sqref="K89 P89:T89">
    <cfRule type="expression" dxfId="453" priority="530" stopIfTrue="1">
      <formula>I89="Kier?"</formula>
    </cfRule>
  </conditionalFormatting>
  <conditionalFormatting sqref="K89 P89:T89">
    <cfRule type="expression" dxfId="452" priority="529" stopIfTrue="1">
      <formula>I89="Kier?"</formula>
    </cfRule>
  </conditionalFormatting>
  <conditionalFormatting sqref="K89 P89:T89">
    <cfRule type="expression" dxfId="451" priority="528" stopIfTrue="1">
      <formula>I89="Kier?"</formula>
    </cfRule>
  </conditionalFormatting>
  <conditionalFormatting sqref="K89 P89:T89">
    <cfRule type="expression" dxfId="450" priority="527" stopIfTrue="1">
      <formula>I89="Kier?"</formula>
    </cfRule>
  </conditionalFormatting>
  <conditionalFormatting sqref="K89 P89:T89">
    <cfRule type="expression" dxfId="449" priority="526" stopIfTrue="1">
      <formula>I89="Kier?"</formula>
    </cfRule>
  </conditionalFormatting>
  <conditionalFormatting sqref="K89 P89:T89">
    <cfRule type="expression" dxfId="448" priority="525" stopIfTrue="1">
      <formula>I89="Kier?"</formula>
    </cfRule>
  </conditionalFormatting>
  <conditionalFormatting sqref="K89 P89:T89">
    <cfRule type="expression" dxfId="447" priority="524" stopIfTrue="1">
      <formula>I89="Kier?"</formula>
    </cfRule>
  </conditionalFormatting>
  <conditionalFormatting sqref="K89 P89:T89">
    <cfRule type="expression" dxfId="446" priority="523" stopIfTrue="1">
      <formula>I89="Kier?"</formula>
    </cfRule>
  </conditionalFormatting>
  <conditionalFormatting sqref="K89 P89:T89">
    <cfRule type="expression" dxfId="445" priority="522" stopIfTrue="1">
      <formula>I89="Kier?"</formula>
    </cfRule>
  </conditionalFormatting>
  <conditionalFormatting sqref="K89 P89:T89">
    <cfRule type="expression" dxfId="444" priority="521" stopIfTrue="1">
      <formula>I89="Kier?"</formula>
    </cfRule>
  </conditionalFormatting>
  <conditionalFormatting sqref="K89 P89:T89">
    <cfRule type="expression" dxfId="443" priority="520" stopIfTrue="1">
      <formula>I89="Kier?"</formula>
    </cfRule>
  </conditionalFormatting>
  <conditionalFormatting sqref="K89 P89:T89">
    <cfRule type="expression" dxfId="442" priority="519" stopIfTrue="1">
      <formula>I89="Kier?"</formula>
    </cfRule>
  </conditionalFormatting>
  <conditionalFormatting sqref="K89 P89:T89">
    <cfRule type="expression" dxfId="441" priority="518" stopIfTrue="1">
      <formula>I89="Kier?"</formula>
    </cfRule>
  </conditionalFormatting>
  <conditionalFormatting sqref="K89 P89:T89">
    <cfRule type="expression" dxfId="440" priority="517" stopIfTrue="1">
      <formula>I89="Kier?"</formula>
    </cfRule>
  </conditionalFormatting>
  <conditionalFormatting sqref="K89 P89:T89">
    <cfRule type="expression" dxfId="439" priority="516" stopIfTrue="1">
      <formula>I89="Kier?"</formula>
    </cfRule>
  </conditionalFormatting>
  <conditionalFormatting sqref="K89 P89:T89">
    <cfRule type="expression" dxfId="438" priority="515" stopIfTrue="1">
      <formula>I89="Kier?"</formula>
    </cfRule>
  </conditionalFormatting>
  <conditionalFormatting sqref="K89 P89:T89">
    <cfRule type="expression" dxfId="437" priority="514" stopIfTrue="1">
      <formula>I89="Kier?"</formula>
    </cfRule>
  </conditionalFormatting>
  <conditionalFormatting sqref="K89 P89:T89">
    <cfRule type="expression" dxfId="436" priority="513" stopIfTrue="1">
      <formula>I89="Kier?"</formula>
    </cfRule>
  </conditionalFormatting>
  <conditionalFormatting sqref="R89:T89">
    <cfRule type="expression" dxfId="435" priority="512" stopIfTrue="1">
      <formula>Q89="Podst?"</formula>
    </cfRule>
  </conditionalFormatting>
  <conditionalFormatting sqref="K89 P89:T89">
    <cfRule type="expression" dxfId="434" priority="511" stopIfTrue="1">
      <formula>J89="Podst?"</formula>
    </cfRule>
  </conditionalFormatting>
  <conditionalFormatting sqref="K89 P89:T89">
    <cfRule type="expression" dxfId="433" priority="510" stopIfTrue="1">
      <formula>J89="Podst?"</formula>
    </cfRule>
  </conditionalFormatting>
  <conditionalFormatting sqref="K89 P89:T89">
    <cfRule type="expression" dxfId="432" priority="509" stopIfTrue="1">
      <formula>J89="Podst?"</formula>
    </cfRule>
  </conditionalFormatting>
  <conditionalFormatting sqref="K89 P89:T89">
    <cfRule type="expression" dxfId="431" priority="508" stopIfTrue="1">
      <formula>J89="Podst?"</formula>
    </cfRule>
  </conditionalFormatting>
  <conditionalFormatting sqref="K89 P89:T89">
    <cfRule type="expression" dxfId="430" priority="507" stopIfTrue="1">
      <formula>J89="Podst?"</formula>
    </cfRule>
  </conditionalFormatting>
  <conditionalFormatting sqref="K89 P89:T89">
    <cfRule type="expression" dxfId="429" priority="506" stopIfTrue="1">
      <formula>J89="Podst?"</formula>
    </cfRule>
  </conditionalFormatting>
  <conditionalFormatting sqref="K89 P89:T89">
    <cfRule type="expression" dxfId="428" priority="505" stopIfTrue="1">
      <formula>J89="Podst?"</formula>
    </cfRule>
  </conditionalFormatting>
  <conditionalFormatting sqref="K89 P89:T89">
    <cfRule type="expression" dxfId="427" priority="504" stopIfTrue="1">
      <formula>J89="Podst?"</formula>
    </cfRule>
  </conditionalFormatting>
  <conditionalFormatting sqref="K89 P89:T89">
    <cfRule type="expression" dxfId="426" priority="503" stopIfTrue="1">
      <formula>J89="Podst?"</formula>
    </cfRule>
  </conditionalFormatting>
  <conditionalFormatting sqref="K89 P89:T89">
    <cfRule type="expression" dxfId="425" priority="502" stopIfTrue="1">
      <formula>J89="Podst?"</formula>
    </cfRule>
  </conditionalFormatting>
  <conditionalFormatting sqref="K89 P89:T89">
    <cfRule type="expression" dxfId="424" priority="501" stopIfTrue="1">
      <formula>J89="Podst?"</formula>
    </cfRule>
  </conditionalFormatting>
  <conditionalFormatting sqref="K89 P89:T89">
    <cfRule type="expression" dxfId="423" priority="500" stopIfTrue="1">
      <formula>J89="Podst?"</formula>
    </cfRule>
  </conditionalFormatting>
  <conditionalFormatting sqref="K89 P89:T89">
    <cfRule type="expression" dxfId="422" priority="499" stopIfTrue="1">
      <formula>J89="Podst?"</formula>
    </cfRule>
  </conditionalFormatting>
  <conditionalFormatting sqref="K89 P89:T89">
    <cfRule type="expression" dxfId="421" priority="498" stopIfTrue="1">
      <formula>J89="Podst?"</formula>
    </cfRule>
  </conditionalFormatting>
  <conditionalFormatting sqref="K89 P89:T89">
    <cfRule type="expression" dxfId="420" priority="497" stopIfTrue="1">
      <formula>J89="Podst?"</formula>
    </cfRule>
  </conditionalFormatting>
  <conditionalFormatting sqref="K89 P89:T89">
    <cfRule type="expression" dxfId="419" priority="496" stopIfTrue="1">
      <formula>J89="Podst?"</formula>
    </cfRule>
  </conditionalFormatting>
  <conditionalFormatting sqref="K89 P89:T89">
    <cfRule type="expression" dxfId="418" priority="495" stopIfTrue="1">
      <formula>J89="Podst?"</formula>
    </cfRule>
  </conditionalFormatting>
  <conditionalFormatting sqref="K89 P89:T89">
    <cfRule type="expression" dxfId="417" priority="494" stopIfTrue="1">
      <formula>J89="Podst?"</formula>
    </cfRule>
  </conditionalFormatting>
  <conditionalFormatting sqref="K89 P89:T89">
    <cfRule type="expression" dxfId="416" priority="493" stopIfTrue="1">
      <formula>J89="Podst?"</formula>
    </cfRule>
  </conditionalFormatting>
  <conditionalFormatting sqref="K89 P89:T89">
    <cfRule type="expression" dxfId="415" priority="492" stopIfTrue="1">
      <formula>J89="Podst?"</formula>
    </cfRule>
  </conditionalFormatting>
  <conditionalFormatting sqref="K89 P89:T89">
    <cfRule type="expression" dxfId="414" priority="491" stopIfTrue="1">
      <formula>J89="Podst?"</formula>
    </cfRule>
  </conditionalFormatting>
  <conditionalFormatting sqref="K89 P89:T89">
    <cfRule type="expression" dxfId="413" priority="490" stopIfTrue="1">
      <formula>J89="Podst?"</formula>
    </cfRule>
  </conditionalFormatting>
  <conditionalFormatting sqref="K89 P89:T89">
    <cfRule type="expression" dxfId="412" priority="489" stopIfTrue="1">
      <formula>J89="Podst?"</formula>
    </cfRule>
  </conditionalFormatting>
  <conditionalFormatting sqref="K89 P89:T89">
    <cfRule type="expression" dxfId="411" priority="488" stopIfTrue="1">
      <formula>J89="Podst?"</formula>
    </cfRule>
  </conditionalFormatting>
  <conditionalFormatting sqref="K89 P89:T89">
    <cfRule type="expression" dxfId="410" priority="487" stopIfTrue="1">
      <formula>J89="Podst?"</formula>
    </cfRule>
  </conditionalFormatting>
  <conditionalFormatting sqref="K89 P89:T89">
    <cfRule type="expression" dxfId="409" priority="486" stopIfTrue="1">
      <formula>J89="Podst?"</formula>
    </cfRule>
  </conditionalFormatting>
  <conditionalFormatting sqref="K89 P89:T89">
    <cfRule type="expression" dxfId="408" priority="485" stopIfTrue="1">
      <formula>J89="Podst?"</formula>
    </cfRule>
  </conditionalFormatting>
  <conditionalFormatting sqref="K89 P89:T89">
    <cfRule type="expression" dxfId="407" priority="484" stopIfTrue="1">
      <formula>J89="Podst?"</formula>
    </cfRule>
  </conditionalFormatting>
  <conditionalFormatting sqref="K89 P89:T89">
    <cfRule type="expression" dxfId="406" priority="483" stopIfTrue="1">
      <formula>J89="Podst?"</formula>
    </cfRule>
  </conditionalFormatting>
  <conditionalFormatting sqref="K89 P89:T89">
    <cfRule type="expression" dxfId="405" priority="482" stopIfTrue="1">
      <formula>J89="Podst?"</formula>
    </cfRule>
  </conditionalFormatting>
  <conditionalFormatting sqref="K89 P89:T89">
    <cfRule type="expression" dxfId="404" priority="481" stopIfTrue="1">
      <formula>J89="Podst?"</formula>
    </cfRule>
  </conditionalFormatting>
  <conditionalFormatting sqref="K89 P89:T89">
    <cfRule type="expression" dxfId="403" priority="480" stopIfTrue="1">
      <formula>J89="Podst?"</formula>
    </cfRule>
  </conditionalFormatting>
  <conditionalFormatting sqref="K89 P89:T89">
    <cfRule type="expression" dxfId="402" priority="479" stopIfTrue="1">
      <formula>J89="Podst?"</formula>
    </cfRule>
  </conditionalFormatting>
  <conditionalFormatting sqref="K89 P89:T89">
    <cfRule type="expression" dxfId="401" priority="478" stopIfTrue="1">
      <formula>J89="Podst?"</formula>
    </cfRule>
  </conditionalFormatting>
  <conditionalFormatting sqref="K89 P89:T89">
    <cfRule type="expression" dxfId="400" priority="477" stopIfTrue="1">
      <formula>J89="Podst?"</formula>
    </cfRule>
  </conditionalFormatting>
  <conditionalFormatting sqref="R89:T89">
    <cfRule type="expression" dxfId="399" priority="476" stopIfTrue="1">
      <formula>Q70="Podst?"</formula>
    </cfRule>
  </conditionalFormatting>
  <conditionalFormatting sqref="R89:T89">
    <cfRule type="expression" dxfId="398" priority="475" stopIfTrue="1">
      <formula>Q89="Podst?"</formula>
    </cfRule>
  </conditionalFormatting>
  <conditionalFormatting sqref="K89 P89:T89">
    <cfRule type="expression" dxfId="397" priority="474" stopIfTrue="1">
      <formula>J89="Podst?"</formula>
    </cfRule>
  </conditionalFormatting>
  <conditionalFormatting sqref="K89 P89:T89">
    <cfRule type="expression" dxfId="396" priority="473" stopIfTrue="1">
      <formula>J89="Podst?"</formula>
    </cfRule>
  </conditionalFormatting>
  <conditionalFormatting sqref="K89 P89:T89">
    <cfRule type="expression" dxfId="395" priority="472" stopIfTrue="1">
      <formula>J89="Podst?"</formula>
    </cfRule>
  </conditionalFormatting>
  <conditionalFormatting sqref="K89 P89:T89">
    <cfRule type="expression" dxfId="394" priority="471" stopIfTrue="1">
      <formula>J89="Podst?"</formula>
    </cfRule>
  </conditionalFormatting>
  <conditionalFormatting sqref="K89 P89:T89">
    <cfRule type="expression" dxfId="393" priority="470" stopIfTrue="1">
      <formula>J89="Podst?"</formula>
    </cfRule>
  </conditionalFormatting>
  <conditionalFormatting sqref="S55">
    <cfRule type="expression" dxfId="392" priority="413" stopIfTrue="1">
      <formula>Q55="Kier?"</formula>
    </cfRule>
  </conditionalFormatting>
  <conditionalFormatting sqref="S55">
    <cfRule type="expression" dxfId="391" priority="412" stopIfTrue="1">
      <formula>Q55="Kier?"</formula>
    </cfRule>
  </conditionalFormatting>
  <conditionalFormatting sqref="S55">
    <cfRule type="expression" dxfId="390" priority="411" stopIfTrue="1">
      <formula>Q55="Kier?"</formula>
    </cfRule>
  </conditionalFormatting>
  <conditionalFormatting sqref="S55">
    <cfRule type="expression" dxfId="389" priority="410" stopIfTrue="1">
      <formula>Q55="Kier?"</formula>
    </cfRule>
  </conditionalFormatting>
  <conditionalFormatting sqref="S55">
    <cfRule type="expression" dxfId="388" priority="409" stopIfTrue="1">
      <formula>Q55="Kier?"</formula>
    </cfRule>
  </conditionalFormatting>
  <conditionalFormatting sqref="S55">
    <cfRule type="expression" dxfId="387" priority="408" stopIfTrue="1">
      <formula>Q55="Kier?"</formula>
    </cfRule>
  </conditionalFormatting>
  <conditionalFormatting sqref="S55">
    <cfRule type="expression" dxfId="386" priority="407" stopIfTrue="1">
      <formula>Q55="Kier?"</formula>
    </cfRule>
  </conditionalFormatting>
  <conditionalFormatting sqref="S55">
    <cfRule type="expression" dxfId="385" priority="406" stopIfTrue="1">
      <formula>Q55="Kier?"</formula>
    </cfRule>
  </conditionalFormatting>
  <conditionalFormatting sqref="S55">
    <cfRule type="expression" dxfId="384" priority="405" stopIfTrue="1">
      <formula>Q55="Kier?"</formula>
    </cfRule>
  </conditionalFormatting>
  <conditionalFormatting sqref="S55">
    <cfRule type="expression" dxfId="383" priority="404" stopIfTrue="1">
      <formula>Q55="Kier?"</formula>
    </cfRule>
  </conditionalFormatting>
  <conditionalFormatting sqref="S55">
    <cfRule type="expression" dxfId="382" priority="403" stopIfTrue="1">
      <formula>Q55="Kier?"</formula>
    </cfRule>
  </conditionalFormatting>
  <conditionalFormatting sqref="S55">
    <cfRule type="expression" dxfId="381" priority="402" stopIfTrue="1">
      <formula>Q55="Kier?"</formula>
    </cfRule>
  </conditionalFormatting>
  <conditionalFormatting sqref="S55">
    <cfRule type="expression" dxfId="380" priority="401" stopIfTrue="1">
      <formula>Q55="Kier?"</formula>
    </cfRule>
  </conditionalFormatting>
  <conditionalFormatting sqref="S55">
    <cfRule type="expression" dxfId="379" priority="400" stopIfTrue="1">
      <formula>Q55="Kier?"</formula>
    </cfRule>
  </conditionalFormatting>
  <conditionalFormatting sqref="S55">
    <cfRule type="expression" dxfId="378" priority="399" stopIfTrue="1">
      <formula>Q55="Kier?"</formula>
    </cfRule>
  </conditionalFormatting>
  <conditionalFormatting sqref="S55">
    <cfRule type="expression" dxfId="377" priority="398" stopIfTrue="1">
      <formula>Q55="Kier?"</formula>
    </cfRule>
  </conditionalFormatting>
  <conditionalFormatting sqref="S55">
    <cfRule type="expression" dxfId="376" priority="397" stopIfTrue="1">
      <formula>Q55="Kier?"</formula>
    </cfRule>
  </conditionalFormatting>
  <conditionalFormatting sqref="S55">
    <cfRule type="expression" dxfId="375" priority="396" stopIfTrue="1">
      <formula>Q55="Kier?"</formula>
    </cfRule>
  </conditionalFormatting>
  <conditionalFormatting sqref="S55">
    <cfRule type="expression" dxfId="374" priority="395" stopIfTrue="1">
      <formula>Q55="Kier?"</formula>
    </cfRule>
  </conditionalFormatting>
  <conditionalFormatting sqref="S55">
    <cfRule type="expression" dxfId="373" priority="394" stopIfTrue="1">
      <formula>Q55="Kier?"</formula>
    </cfRule>
  </conditionalFormatting>
  <conditionalFormatting sqref="S55">
    <cfRule type="expression" dxfId="372" priority="393" stopIfTrue="1">
      <formula>Q55="Kier?"</formula>
    </cfRule>
  </conditionalFormatting>
  <conditionalFormatting sqref="S55">
    <cfRule type="expression" dxfId="371" priority="392" stopIfTrue="1">
      <formula>Q55="Kier?"</formula>
    </cfRule>
  </conditionalFormatting>
  <conditionalFormatting sqref="S55">
    <cfRule type="expression" dxfId="370" priority="391" stopIfTrue="1">
      <formula>Q55="Kier?"</formula>
    </cfRule>
  </conditionalFormatting>
  <conditionalFormatting sqref="S55">
    <cfRule type="expression" dxfId="369" priority="390" stopIfTrue="1">
      <formula>Q55="Kier?"</formula>
    </cfRule>
  </conditionalFormatting>
  <conditionalFormatting sqref="S55">
    <cfRule type="expression" dxfId="368" priority="389" stopIfTrue="1">
      <formula>Q55="Kier?"</formula>
    </cfRule>
  </conditionalFormatting>
  <conditionalFormatting sqref="S55">
    <cfRule type="expression" dxfId="367" priority="388" stopIfTrue="1">
      <formula>Q55="Kier?"</formula>
    </cfRule>
  </conditionalFormatting>
  <conditionalFormatting sqref="S55">
    <cfRule type="expression" dxfId="366" priority="387" stopIfTrue="1">
      <formula>Q55="Kier?"</formula>
    </cfRule>
  </conditionalFormatting>
  <conditionalFormatting sqref="S55">
    <cfRule type="expression" dxfId="365" priority="386" stopIfTrue="1">
      <formula>Q55="Kier?"</formula>
    </cfRule>
  </conditionalFormatting>
  <conditionalFormatting sqref="S55">
    <cfRule type="expression" dxfId="364" priority="385" stopIfTrue="1">
      <formula>Q55="Kier?"</formula>
    </cfRule>
  </conditionalFormatting>
  <conditionalFormatting sqref="S55">
    <cfRule type="expression" dxfId="363" priority="384" stopIfTrue="1">
      <formula>Q55="Kier?"</formula>
    </cfRule>
  </conditionalFormatting>
  <conditionalFormatting sqref="S55">
    <cfRule type="expression" dxfId="362" priority="383" stopIfTrue="1">
      <formula>Q55="Kier?"</formula>
    </cfRule>
  </conditionalFormatting>
  <conditionalFormatting sqref="S55">
    <cfRule type="expression" dxfId="361" priority="382" stopIfTrue="1">
      <formula>Q55="Kier?"</formula>
    </cfRule>
  </conditionalFormatting>
  <conditionalFormatting sqref="S55">
    <cfRule type="expression" dxfId="360" priority="381" stopIfTrue="1">
      <formula>Q55="Kier?"</formula>
    </cfRule>
  </conditionalFormatting>
  <conditionalFormatting sqref="S55">
    <cfRule type="expression" dxfId="359" priority="380" stopIfTrue="1">
      <formula>Q55="Kier?"</formula>
    </cfRule>
  </conditionalFormatting>
  <conditionalFormatting sqref="L68:T68">
    <cfRule type="expression" dxfId="358" priority="379" stopIfTrue="1">
      <formula>J68="Kier?"</formula>
    </cfRule>
  </conditionalFormatting>
  <conditionalFormatting sqref="L68:T68">
    <cfRule type="expression" dxfId="357" priority="378" stopIfTrue="1">
      <formula>J68="Kier?"</formula>
    </cfRule>
  </conditionalFormatting>
  <conditionalFormatting sqref="L68:T68">
    <cfRule type="expression" dxfId="356" priority="377" stopIfTrue="1">
      <formula>J68="Kier?"</formula>
    </cfRule>
  </conditionalFormatting>
  <conditionalFormatting sqref="L68:T68">
    <cfRule type="expression" dxfId="355" priority="376" stopIfTrue="1">
      <formula>J68="Kier?"</formula>
    </cfRule>
  </conditionalFormatting>
  <conditionalFormatting sqref="L68:T68">
    <cfRule type="expression" dxfId="354" priority="375" stopIfTrue="1">
      <formula>J68="Kier?"</formula>
    </cfRule>
  </conditionalFormatting>
  <conditionalFormatting sqref="L68:T68">
    <cfRule type="expression" dxfId="353" priority="374" stopIfTrue="1">
      <formula>J68="Kier?"</formula>
    </cfRule>
  </conditionalFormatting>
  <conditionalFormatting sqref="L68:T68">
    <cfRule type="expression" dxfId="352" priority="373" stopIfTrue="1">
      <formula>J68="Kier?"</formula>
    </cfRule>
  </conditionalFormatting>
  <conditionalFormatting sqref="L68:T68">
    <cfRule type="expression" dxfId="351" priority="372" stopIfTrue="1">
      <formula>J68="Kier?"</formula>
    </cfRule>
  </conditionalFormatting>
  <conditionalFormatting sqref="L68:T68">
    <cfRule type="expression" dxfId="350" priority="371" stopIfTrue="1">
      <formula>J68="Kier?"</formula>
    </cfRule>
  </conditionalFormatting>
  <conditionalFormatting sqref="L68:T68">
    <cfRule type="expression" dxfId="349" priority="370" stopIfTrue="1">
      <formula>J68="Kier?"</formula>
    </cfRule>
  </conditionalFormatting>
  <conditionalFormatting sqref="L68:T68">
    <cfRule type="expression" dxfId="348" priority="369" stopIfTrue="1">
      <formula>J68="Kier?"</formula>
    </cfRule>
  </conditionalFormatting>
  <conditionalFormatting sqref="L68:T68">
    <cfRule type="expression" dxfId="347" priority="368" stopIfTrue="1">
      <formula>J68="Kier?"</formula>
    </cfRule>
  </conditionalFormatting>
  <conditionalFormatting sqref="L68:T68">
    <cfRule type="expression" dxfId="346" priority="367" stopIfTrue="1">
      <formula>J68="Kier?"</formula>
    </cfRule>
  </conditionalFormatting>
  <conditionalFormatting sqref="L68:T68">
    <cfRule type="expression" dxfId="345" priority="366" stopIfTrue="1">
      <formula>J68="Kier?"</formula>
    </cfRule>
  </conditionalFormatting>
  <conditionalFormatting sqref="L68:T68">
    <cfRule type="expression" dxfId="344" priority="365" stopIfTrue="1">
      <formula>J68="Kier?"</formula>
    </cfRule>
  </conditionalFormatting>
  <conditionalFormatting sqref="L68:T68">
    <cfRule type="expression" dxfId="343" priority="364" stopIfTrue="1">
      <formula>J68="Kier?"</formula>
    </cfRule>
  </conditionalFormatting>
  <conditionalFormatting sqref="L68:T68">
    <cfRule type="expression" dxfId="342" priority="363" stopIfTrue="1">
      <formula>J68="Kier?"</formula>
    </cfRule>
  </conditionalFormatting>
  <conditionalFormatting sqref="L68:T68">
    <cfRule type="expression" dxfId="341" priority="362" stopIfTrue="1">
      <formula>J68="Kier?"</formula>
    </cfRule>
  </conditionalFormatting>
  <conditionalFormatting sqref="L68:T68">
    <cfRule type="expression" dxfId="340" priority="361" stopIfTrue="1">
      <formula>J68="Kier?"</formula>
    </cfRule>
  </conditionalFormatting>
  <conditionalFormatting sqref="L68:T68">
    <cfRule type="expression" dxfId="339" priority="360" stopIfTrue="1">
      <formula>J68="Kier?"</formula>
    </cfRule>
  </conditionalFormatting>
  <conditionalFormatting sqref="L68:T68">
    <cfRule type="expression" dxfId="338" priority="359" stopIfTrue="1">
      <formula>J68="Kier?"</formula>
    </cfRule>
  </conditionalFormatting>
  <conditionalFormatting sqref="L68:T68">
    <cfRule type="expression" dxfId="337" priority="358" stopIfTrue="1">
      <formula>J68="Kier?"</formula>
    </cfRule>
  </conditionalFormatting>
  <conditionalFormatting sqref="L68:T68">
    <cfRule type="expression" dxfId="336" priority="357" stopIfTrue="1">
      <formula>J68="Kier?"</formula>
    </cfRule>
  </conditionalFormatting>
  <conditionalFormatting sqref="L68:T68">
    <cfRule type="expression" dxfId="335" priority="356" stopIfTrue="1">
      <formula>J68="Kier?"</formula>
    </cfRule>
  </conditionalFormatting>
  <conditionalFormatting sqref="L68:T68">
    <cfRule type="expression" dxfId="334" priority="355" stopIfTrue="1">
      <formula>J68="Kier?"</formula>
    </cfRule>
  </conditionalFormatting>
  <conditionalFormatting sqref="L68:T68">
    <cfRule type="expression" dxfId="333" priority="354" stopIfTrue="1">
      <formula>J68="Kier?"</formula>
    </cfRule>
  </conditionalFormatting>
  <conditionalFormatting sqref="L68:T68">
    <cfRule type="expression" dxfId="332" priority="353" stopIfTrue="1">
      <formula>J68="Kier?"</formula>
    </cfRule>
  </conditionalFormatting>
  <conditionalFormatting sqref="L68:T68">
    <cfRule type="expression" dxfId="331" priority="352" stopIfTrue="1">
      <formula>J68="Kier?"</formula>
    </cfRule>
  </conditionalFormatting>
  <conditionalFormatting sqref="L68:T68">
    <cfRule type="expression" dxfId="330" priority="351" stopIfTrue="1">
      <formula>J68="Kier?"</formula>
    </cfRule>
  </conditionalFormatting>
  <conditionalFormatting sqref="L68:T68">
    <cfRule type="expression" dxfId="329" priority="350" stopIfTrue="1">
      <formula>J68="Kier?"</formula>
    </cfRule>
  </conditionalFormatting>
  <conditionalFormatting sqref="L68:T68">
    <cfRule type="expression" dxfId="328" priority="349" stopIfTrue="1">
      <formula>J68="Kier?"</formula>
    </cfRule>
  </conditionalFormatting>
  <conditionalFormatting sqref="L68:T68">
    <cfRule type="expression" dxfId="327" priority="348" stopIfTrue="1">
      <formula>J68="Kier?"</formula>
    </cfRule>
  </conditionalFormatting>
  <conditionalFormatting sqref="L68:T68">
    <cfRule type="expression" dxfId="326" priority="347" stopIfTrue="1">
      <formula>J68="Kier?"</formula>
    </cfRule>
  </conditionalFormatting>
  <conditionalFormatting sqref="L68:T68">
    <cfRule type="expression" dxfId="325" priority="346" stopIfTrue="1">
      <formula>J68="Kier?"</formula>
    </cfRule>
  </conditionalFormatting>
  <conditionalFormatting sqref="S92">
    <cfRule type="expression" dxfId="324" priority="311" stopIfTrue="1">
      <formula>Q92="Kier?"</formula>
    </cfRule>
  </conditionalFormatting>
  <conditionalFormatting sqref="S92">
    <cfRule type="expression" dxfId="323" priority="310" stopIfTrue="1">
      <formula>Q92="Kier?"</formula>
    </cfRule>
  </conditionalFormatting>
  <conditionalFormatting sqref="S92">
    <cfRule type="expression" dxfId="322" priority="309" stopIfTrue="1">
      <formula>Q92="Kier?"</formula>
    </cfRule>
  </conditionalFormatting>
  <conditionalFormatting sqref="S92">
    <cfRule type="expression" dxfId="321" priority="308" stopIfTrue="1">
      <formula>Q92="Kier?"</formula>
    </cfRule>
  </conditionalFormatting>
  <conditionalFormatting sqref="S92">
    <cfRule type="expression" dxfId="320" priority="307" stopIfTrue="1">
      <formula>Q92="Kier?"</formula>
    </cfRule>
  </conditionalFormatting>
  <conditionalFormatting sqref="S92">
    <cfRule type="expression" dxfId="319" priority="306" stopIfTrue="1">
      <formula>Q92="Kier?"</formula>
    </cfRule>
  </conditionalFormatting>
  <conditionalFormatting sqref="S92">
    <cfRule type="expression" dxfId="318" priority="305" stopIfTrue="1">
      <formula>Q92="Kier?"</formula>
    </cfRule>
  </conditionalFormatting>
  <conditionalFormatting sqref="S92">
    <cfRule type="expression" dxfId="317" priority="304" stopIfTrue="1">
      <formula>Q92="Kier?"</formula>
    </cfRule>
  </conditionalFormatting>
  <conditionalFormatting sqref="S92">
    <cfRule type="expression" dxfId="316" priority="303" stopIfTrue="1">
      <formula>Q92="Kier?"</formula>
    </cfRule>
  </conditionalFormatting>
  <conditionalFormatting sqref="S92">
    <cfRule type="expression" dxfId="315" priority="302" stopIfTrue="1">
      <formula>Q92="Kier?"</formula>
    </cfRule>
  </conditionalFormatting>
  <conditionalFormatting sqref="S92">
    <cfRule type="expression" dxfId="314" priority="301" stopIfTrue="1">
      <formula>Q92="Kier?"</formula>
    </cfRule>
  </conditionalFormatting>
  <conditionalFormatting sqref="S92">
    <cfRule type="expression" dxfId="313" priority="300" stopIfTrue="1">
      <formula>Q92="Kier?"</formula>
    </cfRule>
  </conditionalFormatting>
  <conditionalFormatting sqref="S92">
    <cfRule type="expression" dxfId="312" priority="299" stopIfTrue="1">
      <formula>Q92="Kier?"</formula>
    </cfRule>
  </conditionalFormatting>
  <conditionalFormatting sqref="S92">
    <cfRule type="expression" dxfId="311" priority="298" stopIfTrue="1">
      <formula>Q92="Kier?"</formula>
    </cfRule>
  </conditionalFormatting>
  <conditionalFormatting sqref="S92">
    <cfRule type="expression" dxfId="310" priority="297" stopIfTrue="1">
      <formula>Q92="Kier?"</formula>
    </cfRule>
  </conditionalFormatting>
  <conditionalFormatting sqref="S92">
    <cfRule type="expression" dxfId="309" priority="296" stopIfTrue="1">
      <formula>Q92="Kier?"</formula>
    </cfRule>
  </conditionalFormatting>
  <conditionalFormatting sqref="S92">
    <cfRule type="expression" dxfId="308" priority="295" stopIfTrue="1">
      <formula>Q92="Kier?"</formula>
    </cfRule>
  </conditionalFormatting>
  <conditionalFormatting sqref="S92">
    <cfRule type="expression" dxfId="307" priority="294" stopIfTrue="1">
      <formula>Q92="Kier?"</formula>
    </cfRule>
  </conditionalFormatting>
  <conditionalFormatting sqref="S92">
    <cfRule type="expression" dxfId="306" priority="293" stopIfTrue="1">
      <formula>Q92="Kier?"</formula>
    </cfRule>
  </conditionalFormatting>
  <conditionalFormatting sqref="S92">
    <cfRule type="expression" dxfId="305" priority="292" stopIfTrue="1">
      <formula>Q92="Kier?"</formula>
    </cfRule>
  </conditionalFormatting>
  <conditionalFormatting sqref="S92">
    <cfRule type="expression" dxfId="304" priority="291" stopIfTrue="1">
      <formula>Q92="Kier?"</formula>
    </cfRule>
  </conditionalFormatting>
  <conditionalFormatting sqref="S92">
    <cfRule type="expression" dxfId="303" priority="290" stopIfTrue="1">
      <formula>Q92="Kier?"</formula>
    </cfRule>
  </conditionalFormatting>
  <conditionalFormatting sqref="S92">
    <cfRule type="expression" dxfId="302" priority="289" stopIfTrue="1">
      <formula>Q92="Kier?"</formula>
    </cfRule>
  </conditionalFormatting>
  <conditionalFormatting sqref="S92">
    <cfRule type="expression" dxfId="301" priority="288" stopIfTrue="1">
      <formula>Q92="Kier?"</formula>
    </cfRule>
  </conditionalFormatting>
  <conditionalFormatting sqref="S92">
    <cfRule type="expression" dxfId="300" priority="287" stopIfTrue="1">
      <formula>Q92="Kier?"</formula>
    </cfRule>
  </conditionalFormatting>
  <conditionalFormatting sqref="S92">
    <cfRule type="expression" dxfId="299" priority="286" stopIfTrue="1">
      <formula>Q92="Kier?"</formula>
    </cfRule>
  </conditionalFormatting>
  <conditionalFormatting sqref="S92">
    <cfRule type="expression" dxfId="298" priority="285" stopIfTrue="1">
      <formula>Q92="Kier?"</formula>
    </cfRule>
  </conditionalFormatting>
  <conditionalFormatting sqref="S92">
    <cfRule type="expression" dxfId="297" priority="284" stopIfTrue="1">
      <formula>Q92="Kier?"</formula>
    </cfRule>
  </conditionalFormatting>
  <conditionalFormatting sqref="S92">
    <cfRule type="expression" dxfId="296" priority="283" stopIfTrue="1">
      <formula>Q92="Kier?"</formula>
    </cfRule>
  </conditionalFormatting>
  <conditionalFormatting sqref="S92">
    <cfRule type="expression" dxfId="295" priority="282" stopIfTrue="1">
      <formula>Q92="Kier?"</formula>
    </cfRule>
  </conditionalFormatting>
  <conditionalFormatting sqref="S92">
    <cfRule type="expression" dxfId="294" priority="281" stopIfTrue="1">
      <formula>Q92="Kier?"</formula>
    </cfRule>
  </conditionalFormatting>
  <conditionalFormatting sqref="S92">
    <cfRule type="expression" dxfId="293" priority="280" stopIfTrue="1">
      <formula>Q92="Kier?"</formula>
    </cfRule>
  </conditionalFormatting>
  <conditionalFormatting sqref="S92">
    <cfRule type="expression" dxfId="292" priority="279" stopIfTrue="1">
      <formula>Q92="Kier?"</formula>
    </cfRule>
  </conditionalFormatting>
  <conditionalFormatting sqref="S92">
    <cfRule type="expression" dxfId="291" priority="278" stopIfTrue="1">
      <formula>Q92="Kier?"</formula>
    </cfRule>
  </conditionalFormatting>
  <conditionalFormatting sqref="R89:T89">
    <cfRule type="expression" dxfId="290" priority="277" stopIfTrue="1">
      <formula>P89="Kier?"</formula>
    </cfRule>
  </conditionalFormatting>
  <conditionalFormatting sqref="K89 P89:T89">
    <cfRule type="expression" dxfId="289" priority="276" stopIfTrue="1">
      <formula>I89="Kier?"</formula>
    </cfRule>
  </conditionalFormatting>
  <conditionalFormatting sqref="K89 P89:T89">
    <cfRule type="expression" dxfId="288" priority="275" stopIfTrue="1">
      <formula>I89="Kier?"</formula>
    </cfRule>
  </conditionalFormatting>
  <conditionalFormatting sqref="K89 P89:T89">
    <cfRule type="expression" dxfId="287" priority="274" stopIfTrue="1">
      <formula>I89="Kier?"</formula>
    </cfRule>
  </conditionalFormatting>
  <conditionalFormatting sqref="K89 P89:T89">
    <cfRule type="expression" dxfId="286" priority="273" stopIfTrue="1">
      <formula>I89="Kier?"</formula>
    </cfRule>
  </conditionalFormatting>
  <conditionalFormatting sqref="K89 P89:T89">
    <cfRule type="expression" dxfId="285" priority="272" stopIfTrue="1">
      <formula>I89="Kier?"</formula>
    </cfRule>
  </conditionalFormatting>
  <conditionalFormatting sqref="K89 P89:T89">
    <cfRule type="expression" dxfId="284" priority="271" stopIfTrue="1">
      <formula>I89="Kier?"</formula>
    </cfRule>
  </conditionalFormatting>
  <conditionalFormatting sqref="K89 P89:T89">
    <cfRule type="expression" dxfId="283" priority="270" stopIfTrue="1">
      <formula>I89="Kier?"</formula>
    </cfRule>
  </conditionalFormatting>
  <conditionalFormatting sqref="K89 P89:T89">
    <cfRule type="expression" dxfId="282" priority="269" stopIfTrue="1">
      <formula>I89="Kier?"</formula>
    </cfRule>
  </conditionalFormatting>
  <conditionalFormatting sqref="K89 P89:T89">
    <cfRule type="expression" dxfId="281" priority="268" stopIfTrue="1">
      <formula>I89="Kier?"</formula>
    </cfRule>
  </conditionalFormatting>
  <conditionalFormatting sqref="K89 P89:T89">
    <cfRule type="expression" dxfId="280" priority="267" stopIfTrue="1">
      <formula>I89="Kier?"</formula>
    </cfRule>
  </conditionalFormatting>
  <conditionalFormatting sqref="K89 P89:T89">
    <cfRule type="expression" dxfId="279" priority="266" stopIfTrue="1">
      <formula>I89="Kier?"</formula>
    </cfRule>
  </conditionalFormatting>
  <conditionalFormatting sqref="K89 P89:T89">
    <cfRule type="expression" dxfId="278" priority="265" stopIfTrue="1">
      <formula>I89="Kier?"</formula>
    </cfRule>
  </conditionalFormatting>
  <conditionalFormatting sqref="K89 P89:T89">
    <cfRule type="expression" dxfId="277" priority="264" stopIfTrue="1">
      <formula>I89="Kier?"</formula>
    </cfRule>
  </conditionalFormatting>
  <conditionalFormatting sqref="K89 P89:T89">
    <cfRule type="expression" dxfId="276" priority="263" stopIfTrue="1">
      <formula>I89="Kier?"</formula>
    </cfRule>
  </conditionalFormatting>
  <conditionalFormatting sqref="K89 P89:T89">
    <cfRule type="expression" dxfId="275" priority="262" stopIfTrue="1">
      <formula>I89="Kier?"</formula>
    </cfRule>
  </conditionalFormatting>
  <conditionalFormatting sqref="K89 P89:T89">
    <cfRule type="expression" dxfId="274" priority="261" stopIfTrue="1">
      <formula>I89="Kier?"</formula>
    </cfRule>
  </conditionalFormatting>
  <conditionalFormatting sqref="K89 P89:T89">
    <cfRule type="expression" dxfId="273" priority="260" stopIfTrue="1">
      <formula>I89="Kier?"</formula>
    </cfRule>
  </conditionalFormatting>
  <conditionalFormatting sqref="K89 P89:T89">
    <cfRule type="expression" dxfId="272" priority="259" stopIfTrue="1">
      <formula>I89="Kier?"</formula>
    </cfRule>
  </conditionalFormatting>
  <conditionalFormatting sqref="K89 P89:T89">
    <cfRule type="expression" dxfId="271" priority="258" stopIfTrue="1">
      <formula>I89="Kier?"</formula>
    </cfRule>
  </conditionalFormatting>
  <conditionalFormatting sqref="K89 P89:T89">
    <cfRule type="expression" dxfId="270" priority="257" stopIfTrue="1">
      <formula>I89="Kier?"</formula>
    </cfRule>
  </conditionalFormatting>
  <conditionalFormatting sqref="K89 P89:T89">
    <cfRule type="expression" dxfId="269" priority="256" stopIfTrue="1">
      <formula>I89="Kier?"</formula>
    </cfRule>
  </conditionalFormatting>
  <conditionalFormatting sqref="K89 P89:T89">
    <cfRule type="expression" dxfId="268" priority="255" stopIfTrue="1">
      <formula>I89="Kier?"</formula>
    </cfRule>
  </conditionalFormatting>
  <conditionalFormatting sqref="K89 P89:T89">
    <cfRule type="expression" dxfId="267" priority="254" stopIfTrue="1">
      <formula>I89="Kier?"</formula>
    </cfRule>
  </conditionalFormatting>
  <conditionalFormatting sqref="K89 P89:T89">
    <cfRule type="expression" dxfId="266" priority="253" stopIfTrue="1">
      <formula>I89="Kier?"</formula>
    </cfRule>
  </conditionalFormatting>
  <conditionalFormatting sqref="K89 P89:T89">
    <cfRule type="expression" dxfId="265" priority="252" stopIfTrue="1">
      <formula>I89="Kier?"</formula>
    </cfRule>
  </conditionalFormatting>
  <conditionalFormatting sqref="K89 P89:T89">
    <cfRule type="expression" dxfId="264" priority="251" stopIfTrue="1">
      <formula>I89="Kier?"</formula>
    </cfRule>
  </conditionalFormatting>
  <conditionalFormatting sqref="K89 P89:T89">
    <cfRule type="expression" dxfId="263" priority="250" stopIfTrue="1">
      <formula>I89="Kier?"</formula>
    </cfRule>
  </conditionalFormatting>
  <conditionalFormatting sqref="K89 P89:T89">
    <cfRule type="expression" dxfId="262" priority="249" stopIfTrue="1">
      <formula>I89="Kier?"</formula>
    </cfRule>
  </conditionalFormatting>
  <conditionalFormatting sqref="K89 P89:T89">
    <cfRule type="expression" dxfId="261" priority="248" stopIfTrue="1">
      <formula>I89="Kier?"</formula>
    </cfRule>
  </conditionalFormatting>
  <conditionalFormatting sqref="K89 P89:T89">
    <cfRule type="expression" dxfId="260" priority="247" stopIfTrue="1">
      <formula>I89="Kier?"</formula>
    </cfRule>
  </conditionalFormatting>
  <conditionalFormatting sqref="K89 P89:T89">
    <cfRule type="expression" dxfId="259" priority="246" stopIfTrue="1">
      <formula>I89="Kier?"</formula>
    </cfRule>
  </conditionalFormatting>
  <conditionalFormatting sqref="K89 P89:T89">
    <cfRule type="expression" dxfId="258" priority="245" stopIfTrue="1">
      <formula>I89="Kier?"</formula>
    </cfRule>
  </conditionalFormatting>
  <conditionalFormatting sqref="K89 P89:T89">
    <cfRule type="expression" dxfId="257" priority="244" stopIfTrue="1">
      <formula>I89="Kier?"</formula>
    </cfRule>
  </conditionalFormatting>
  <conditionalFormatting sqref="E90:J90">
    <cfRule type="expression" dxfId="256" priority="243" stopIfTrue="1">
      <formula>C90="Kier?"</formula>
    </cfRule>
  </conditionalFormatting>
  <conditionalFormatting sqref="E90:J90">
    <cfRule type="expression" dxfId="255" priority="242" stopIfTrue="1">
      <formula>C90="Kier?"</formula>
    </cfRule>
  </conditionalFormatting>
  <conditionalFormatting sqref="E90:J90">
    <cfRule type="expression" dxfId="254" priority="241" stopIfTrue="1">
      <formula>C90="Kier?"</formula>
    </cfRule>
  </conditionalFormatting>
  <conditionalFormatting sqref="E90:J90">
    <cfRule type="expression" dxfId="253" priority="240" stopIfTrue="1">
      <formula>C90="Kier?"</formula>
    </cfRule>
  </conditionalFormatting>
  <conditionalFormatting sqref="E90:J90">
    <cfRule type="expression" dxfId="252" priority="239" stopIfTrue="1">
      <formula>C90="Kier?"</formula>
    </cfRule>
  </conditionalFormatting>
  <conditionalFormatting sqref="E90:J90">
    <cfRule type="expression" dxfId="251" priority="238" stopIfTrue="1">
      <formula>C90="Kier?"</formula>
    </cfRule>
  </conditionalFormatting>
  <conditionalFormatting sqref="E90:J90">
    <cfRule type="expression" dxfId="250" priority="237" stopIfTrue="1">
      <formula>C90="Kier?"</formula>
    </cfRule>
  </conditionalFormatting>
  <conditionalFormatting sqref="E90:J90">
    <cfRule type="expression" dxfId="249" priority="236" stopIfTrue="1">
      <formula>C90="Kier?"</formula>
    </cfRule>
  </conditionalFormatting>
  <conditionalFormatting sqref="E90:J90">
    <cfRule type="expression" dxfId="248" priority="235" stopIfTrue="1">
      <formula>C90="Kier?"</formula>
    </cfRule>
  </conditionalFormatting>
  <conditionalFormatting sqref="E90:J90">
    <cfRule type="expression" dxfId="247" priority="234" stopIfTrue="1">
      <formula>C90="Kier?"</formula>
    </cfRule>
  </conditionalFormatting>
  <conditionalFormatting sqref="E90:J90">
    <cfRule type="expression" dxfId="246" priority="233" stopIfTrue="1">
      <formula>C90="Kier?"</formula>
    </cfRule>
  </conditionalFormatting>
  <conditionalFormatting sqref="E90:J90">
    <cfRule type="expression" dxfId="245" priority="232" stopIfTrue="1">
      <formula>C90="Kier?"</formula>
    </cfRule>
  </conditionalFormatting>
  <conditionalFormatting sqref="E90:J90">
    <cfRule type="expression" dxfId="244" priority="231" stopIfTrue="1">
      <formula>C90="Kier?"</formula>
    </cfRule>
  </conditionalFormatting>
  <conditionalFormatting sqref="E90:J90">
    <cfRule type="expression" dxfId="243" priority="230" stopIfTrue="1">
      <formula>C90="Kier?"</formula>
    </cfRule>
  </conditionalFormatting>
  <conditionalFormatting sqref="E90:J90">
    <cfRule type="expression" dxfId="242" priority="229" stopIfTrue="1">
      <formula>C90="Kier?"</formula>
    </cfRule>
  </conditionalFormatting>
  <conditionalFormatting sqref="E90:J90">
    <cfRule type="expression" dxfId="241" priority="228" stopIfTrue="1">
      <formula>C90="Kier?"</formula>
    </cfRule>
  </conditionalFormatting>
  <conditionalFormatting sqref="E90:J90">
    <cfRule type="expression" dxfId="240" priority="227" stopIfTrue="1">
      <formula>C90="Kier?"</formula>
    </cfRule>
  </conditionalFormatting>
  <conditionalFormatting sqref="E90:J90">
    <cfRule type="expression" dxfId="239" priority="226" stopIfTrue="1">
      <formula>C90="Kier?"</formula>
    </cfRule>
  </conditionalFormatting>
  <conditionalFormatting sqref="E90:J90">
    <cfRule type="expression" dxfId="238" priority="225" stopIfTrue="1">
      <formula>C90="Kier?"</formula>
    </cfRule>
  </conditionalFormatting>
  <conditionalFormatting sqref="E90:J90">
    <cfRule type="expression" dxfId="237" priority="224" stopIfTrue="1">
      <formula>C90="Kier?"</formula>
    </cfRule>
  </conditionalFormatting>
  <conditionalFormatting sqref="E90:J90">
    <cfRule type="expression" dxfId="236" priority="223" stopIfTrue="1">
      <formula>C90="Kier?"</formula>
    </cfRule>
  </conditionalFormatting>
  <conditionalFormatting sqref="E90:J90">
    <cfRule type="expression" dxfId="235" priority="222" stopIfTrue="1">
      <formula>C90="Kier?"</formula>
    </cfRule>
  </conditionalFormatting>
  <conditionalFormatting sqref="E90:J90">
    <cfRule type="expression" dxfId="234" priority="221" stopIfTrue="1">
      <formula>C90="Kier?"</formula>
    </cfRule>
  </conditionalFormatting>
  <conditionalFormatting sqref="E90:J90">
    <cfRule type="expression" dxfId="233" priority="220" stopIfTrue="1">
      <formula>C90="Kier?"</formula>
    </cfRule>
  </conditionalFormatting>
  <conditionalFormatting sqref="E90:J90">
    <cfRule type="expression" dxfId="232" priority="219" stopIfTrue="1">
      <formula>C90="Kier?"</formula>
    </cfRule>
  </conditionalFormatting>
  <conditionalFormatting sqref="E90:J90">
    <cfRule type="expression" dxfId="231" priority="218" stopIfTrue="1">
      <formula>C90="Kier?"</formula>
    </cfRule>
  </conditionalFormatting>
  <conditionalFormatting sqref="E90:J90">
    <cfRule type="expression" dxfId="230" priority="217" stopIfTrue="1">
      <formula>C90="Kier?"</formula>
    </cfRule>
  </conditionalFormatting>
  <conditionalFormatting sqref="E90:J90">
    <cfRule type="expression" dxfId="229" priority="216" stopIfTrue="1">
      <formula>C90="Kier?"</formula>
    </cfRule>
  </conditionalFormatting>
  <conditionalFormatting sqref="E90:J90">
    <cfRule type="expression" dxfId="228" priority="215" stopIfTrue="1">
      <formula>C90="Kier?"</formula>
    </cfRule>
  </conditionalFormatting>
  <conditionalFormatting sqref="E90:J90">
    <cfRule type="expression" dxfId="227" priority="214" stopIfTrue="1">
      <formula>C90="Kier?"</formula>
    </cfRule>
  </conditionalFormatting>
  <conditionalFormatting sqref="E90:J90">
    <cfRule type="expression" dxfId="226" priority="213" stopIfTrue="1">
      <formula>C90="Kier?"</formula>
    </cfRule>
  </conditionalFormatting>
  <conditionalFormatting sqref="E90:J90">
    <cfRule type="expression" dxfId="225" priority="212" stopIfTrue="1">
      <formula>C90="Kier?"</formula>
    </cfRule>
  </conditionalFormatting>
  <conditionalFormatting sqref="E90:J90">
    <cfRule type="expression" dxfId="224" priority="211" stopIfTrue="1">
      <formula>C90="Kier?"</formula>
    </cfRule>
  </conditionalFormatting>
  <conditionalFormatting sqref="E90:J90">
    <cfRule type="expression" dxfId="223" priority="210" stopIfTrue="1">
      <formula>C90="Kier?"</formula>
    </cfRule>
  </conditionalFormatting>
  <conditionalFormatting sqref="E90:J90">
    <cfRule type="expression" dxfId="222" priority="209" stopIfTrue="1">
      <formula>C90="Kier?"</formula>
    </cfRule>
  </conditionalFormatting>
  <conditionalFormatting sqref="E90:J90">
    <cfRule type="expression" dxfId="221" priority="208" stopIfTrue="1">
      <formula>C90="Kier?"</formula>
    </cfRule>
  </conditionalFormatting>
  <conditionalFormatting sqref="E90:J90">
    <cfRule type="expression" dxfId="220" priority="207" stopIfTrue="1">
      <formula>C90="Kier?"</formula>
    </cfRule>
  </conditionalFormatting>
  <conditionalFormatting sqref="E90:J90">
    <cfRule type="expression" dxfId="219" priority="206" stopIfTrue="1">
      <formula>C90="Kier?"</formula>
    </cfRule>
  </conditionalFormatting>
  <conditionalFormatting sqref="E90:J90">
    <cfRule type="expression" dxfId="218" priority="205" stopIfTrue="1">
      <formula>C90="Kier?"</formula>
    </cfRule>
  </conditionalFormatting>
  <conditionalFormatting sqref="E90:J90">
    <cfRule type="expression" dxfId="217" priority="204" stopIfTrue="1">
      <formula>C90="Kier?"</formula>
    </cfRule>
  </conditionalFormatting>
  <conditionalFormatting sqref="E90:J90">
    <cfRule type="expression" dxfId="216" priority="203" stopIfTrue="1">
      <formula>C90="Kier?"</formula>
    </cfRule>
  </conditionalFormatting>
  <conditionalFormatting sqref="E90:J90">
    <cfRule type="expression" dxfId="215" priority="202" stopIfTrue="1">
      <formula>C90="Kier?"</formula>
    </cfRule>
  </conditionalFormatting>
  <conditionalFormatting sqref="E90:J90">
    <cfRule type="expression" dxfId="214" priority="201" stopIfTrue="1">
      <formula>C90="Kier?"</formula>
    </cfRule>
  </conditionalFormatting>
  <conditionalFormatting sqref="E90:J90">
    <cfRule type="expression" dxfId="213" priority="200" stopIfTrue="1">
      <formula>C90="Kier?"</formula>
    </cfRule>
  </conditionalFormatting>
  <conditionalFormatting sqref="E90:J90">
    <cfRule type="expression" dxfId="212" priority="199" stopIfTrue="1">
      <formula>C90="Kier?"</formula>
    </cfRule>
  </conditionalFormatting>
  <conditionalFormatting sqref="E90:J90">
    <cfRule type="expression" dxfId="211" priority="198" stopIfTrue="1">
      <formula>C90="Kier?"</formula>
    </cfRule>
  </conditionalFormatting>
  <conditionalFormatting sqref="E90:J90">
    <cfRule type="expression" dxfId="210" priority="197" stopIfTrue="1">
      <formula>C90="Kier?"</formula>
    </cfRule>
  </conditionalFormatting>
  <conditionalFormatting sqref="E90:J90">
    <cfRule type="expression" dxfId="209" priority="196" stopIfTrue="1">
      <formula>C90="Kier?"</formula>
    </cfRule>
  </conditionalFormatting>
  <conditionalFormatting sqref="E90:J90">
    <cfRule type="expression" dxfId="208" priority="195" stopIfTrue="1">
      <formula>C90="Kier?"</formula>
    </cfRule>
  </conditionalFormatting>
  <conditionalFormatting sqref="E90:J90">
    <cfRule type="expression" dxfId="207" priority="194" stopIfTrue="1">
      <formula>C90="Kier?"</formula>
    </cfRule>
  </conditionalFormatting>
  <conditionalFormatting sqref="E90:J90">
    <cfRule type="expression" dxfId="206" priority="193" stopIfTrue="1">
      <formula>C90="Kier?"</formula>
    </cfRule>
  </conditionalFormatting>
  <conditionalFormatting sqref="E90:J90">
    <cfRule type="expression" dxfId="205" priority="192" stopIfTrue="1">
      <formula>C90="Kier?"</formula>
    </cfRule>
  </conditionalFormatting>
  <conditionalFormatting sqref="E90:J90">
    <cfRule type="expression" dxfId="204" priority="191" stopIfTrue="1">
      <formula>C90="Kier?"</formula>
    </cfRule>
  </conditionalFormatting>
  <conditionalFormatting sqref="E90:J90">
    <cfRule type="expression" dxfId="203" priority="190" stopIfTrue="1">
      <formula>C90="Kier?"</formula>
    </cfRule>
  </conditionalFormatting>
  <conditionalFormatting sqref="E90:J90">
    <cfRule type="expression" dxfId="202" priority="189" stopIfTrue="1">
      <formula>C90="Kier?"</formula>
    </cfRule>
  </conditionalFormatting>
  <conditionalFormatting sqref="E90:J90">
    <cfRule type="expression" dxfId="201" priority="188" stopIfTrue="1">
      <formula>C90="Kier?"</formula>
    </cfRule>
  </conditionalFormatting>
  <conditionalFormatting sqref="E90:J90">
    <cfRule type="expression" dxfId="200" priority="187" stopIfTrue="1">
      <formula>C90="Kier?"</formula>
    </cfRule>
  </conditionalFormatting>
  <conditionalFormatting sqref="E90:J90">
    <cfRule type="expression" dxfId="199" priority="186" stopIfTrue="1">
      <formula>C90="Kier?"</formula>
    </cfRule>
  </conditionalFormatting>
  <conditionalFormatting sqref="E90:J90">
    <cfRule type="expression" dxfId="198" priority="185" stopIfTrue="1">
      <formula>C90="Kier?"</formula>
    </cfRule>
  </conditionalFormatting>
  <conditionalFormatting sqref="E90:J90">
    <cfRule type="expression" dxfId="197" priority="184" stopIfTrue="1">
      <formula>C90="Kier?"</formula>
    </cfRule>
  </conditionalFormatting>
  <conditionalFormatting sqref="E90:J90">
    <cfRule type="expression" dxfId="196" priority="183" stopIfTrue="1">
      <formula>C90="Kier?"</formula>
    </cfRule>
  </conditionalFormatting>
  <conditionalFormatting sqref="E90:J90">
    <cfRule type="expression" dxfId="195" priority="182" stopIfTrue="1">
      <formula>C90="Kier?"</formula>
    </cfRule>
  </conditionalFormatting>
  <conditionalFormatting sqref="E90:J90">
    <cfRule type="expression" dxfId="194" priority="181" stopIfTrue="1">
      <formula>C90="Kier?"</formula>
    </cfRule>
  </conditionalFormatting>
  <conditionalFormatting sqref="E90:J90">
    <cfRule type="expression" dxfId="193" priority="180" stopIfTrue="1">
      <formula>C90="Kier?"</formula>
    </cfRule>
  </conditionalFormatting>
  <conditionalFormatting sqref="E90:J90">
    <cfRule type="expression" dxfId="192" priority="179" stopIfTrue="1">
      <formula>C90="Kier?"</formula>
    </cfRule>
  </conditionalFormatting>
  <conditionalFormatting sqref="E90:J90">
    <cfRule type="expression" dxfId="191" priority="178" stopIfTrue="1">
      <formula>C90="Kier?"</formula>
    </cfRule>
  </conditionalFormatting>
  <conditionalFormatting sqref="E90:J90">
    <cfRule type="expression" dxfId="190" priority="177" stopIfTrue="1">
      <formula>C90="Kier?"</formula>
    </cfRule>
  </conditionalFormatting>
  <conditionalFormatting sqref="E90:J90">
    <cfRule type="expression" dxfId="189" priority="176" stopIfTrue="1">
      <formula>C90="Kier?"</formula>
    </cfRule>
  </conditionalFormatting>
  <conditionalFormatting sqref="E90:J90">
    <cfRule type="expression" dxfId="188" priority="175" stopIfTrue="1">
      <formula>C90="Kier?"</formula>
    </cfRule>
  </conditionalFormatting>
  <conditionalFormatting sqref="E90:J90">
    <cfRule type="expression" dxfId="187" priority="174" stopIfTrue="1">
      <formula>C90="Kier?"</formula>
    </cfRule>
  </conditionalFormatting>
  <conditionalFormatting sqref="E90:J90">
    <cfRule type="expression" dxfId="186" priority="173" stopIfTrue="1">
      <formula>C90="Kier?"</formula>
    </cfRule>
  </conditionalFormatting>
  <conditionalFormatting sqref="E90:J90">
    <cfRule type="expression" dxfId="185" priority="172" stopIfTrue="1">
      <formula>C90="Kier?"</formula>
    </cfRule>
  </conditionalFormatting>
  <conditionalFormatting sqref="E90:J90">
    <cfRule type="expression" dxfId="184" priority="171" stopIfTrue="1">
      <formula>C90="Kier?"</formula>
    </cfRule>
  </conditionalFormatting>
  <conditionalFormatting sqref="E90:J90">
    <cfRule type="expression" dxfId="183" priority="170" stopIfTrue="1">
      <formula>C90="Kier?"</formula>
    </cfRule>
  </conditionalFormatting>
  <conditionalFormatting sqref="E90:J90">
    <cfRule type="expression" dxfId="182" priority="169" stopIfTrue="1">
      <formula>C90="Kier?"</formula>
    </cfRule>
  </conditionalFormatting>
  <conditionalFormatting sqref="E90:J90">
    <cfRule type="expression" dxfId="181" priority="168" stopIfTrue="1">
      <formula>C90="Kier?"</formula>
    </cfRule>
  </conditionalFormatting>
  <conditionalFormatting sqref="E90:J90">
    <cfRule type="expression" dxfId="180" priority="167" stopIfTrue="1">
      <formula>C90="Kier?"</formula>
    </cfRule>
  </conditionalFormatting>
  <conditionalFormatting sqref="E90:J90">
    <cfRule type="expression" dxfId="179" priority="166" stopIfTrue="1">
      <formula>C90="Kier?"</formula>
    </cfRule>
  </conditionalFormatting>
  <conditionalFormatting sqref="E90:J90">
    <cfRule type="expression" dxfId="178" priority="165" stopIfTrue="1">
      <formula>C90="Kier?"</formula>
    </cfRule>
  </conditionalFormatting>
  <conditionalFormatting sqref="E90:J90">
    <cfRule type="expression" dxfId="177" priority="164" stopIfTrue="1">
      <formula>C90="Kier?"</formula>
    </cfRule>
  </conditionalFormatting>
  <conditionalFormatting sqref="E90:J90">
    <cfRule type="expression" dxfId="176" priority="163" stopIfTrue="1">
      <formula>C90="Kier?"</formula>
    </cfRule>
  </conditionalFormatting>
  <conditionalFormatting sqref="E90:J90">
    <cfRule type="expression" dxfId="175" priority="162" stopIfTrue="1">
      <formula>C90="Kier?"</formula>
    </cfRule>
  </conditionalFormatting>
  <conditionalFormatting sqref="E90:J90">
    <cfRule type="expression" dxfId="174" priority="161" stopIfTrue="1">
      <formula>C90="Kier?"</formula>
    </cfRule>
  </conditionalFormatting>
  <conditionalFormatting sqref="E90:J90">
    <cfRule type="expression" dxfId="173" priority="160" stopIfTrue="1">
      <formula>C90="Kier?"</formula>
    </cfRule>
  </conditionalFormatting>
  <conditionalFormatting sqref="E90:J90">
    <cfRule type="expression" dxfId="172" priority="159" stopIfTrue="1">
      <formula>C90="Kier?"</formula>
    </cfRule>
  </conditionalFormatting>
  <conditionalFormatting sqref="E90:J90">
    <cfRule type="expression" dxfId="171" priority="158" stopIfTrue="1">
      <formula>C90="Kier?"</formula>
    </cfRule>
  </conditionalFormatting>
  <conditionalFormatting sqref="E90:J90">
    <cfRule type="expression" dxfId="170" priority="157" stopIfTrue="1">
      <formula>C90="Kier?"</formula>
    </cfRule>
  </conditionalFormatting>
  <conditionalFormatting sqref="E90:J90">
    <cfRule type="expression" dxfId="169" priority="156" stopIfTrue="1">
      <formula>C90="Kier?"</formula>
    </cfRule>
  </conditionalFormatting>
  <conditionalFormatting sqref="E90:J90">
    <cfRule type="expression" dxfId="168" priority="155" stopIfTrue="1">
      <formula>C90="Kier?"</formula>
    </cfRule>
  </conditionalFormatting>
  <conditionalFormatting sqref="E90:J90">
    <cfRule type="expression" dxfId="167" priority="154" stopIfTrue="1">
      <formula>C90="Kier?"</formula>
    </cfRule>
  </conditionalFormatting>
  <conditionalFormatting sqref="E90:J90">
    <cfRule type="expression" dxfId="166" priority="153" stopIfTrue="1">
      <formula>C90="Kier?"</formula>
    </cfRule>
  </conditionalFormatting>
  <conditionalFormatting sqref="E90:J90">
    <cfRule type="expression" dxfId="165" priority="152" stopIfTrue="1">
      <formula>C90="Kier?"</formula>
    </cfRule>
  </conditionalFormatting>
  <conditionalFormatting sqref="E90:J90">
    <cfRule type="expression" dxfId="164" priority="151" stopIfTrue="1">
      <formula>C90="Kier?"</formula>
    </cfRule>
  </conditionalFormatting>
  <conditionalFormatting sqref="E90:J90">
    <cfRule type="expression" dxfId="163" priority="150" stopIfTrue="1">
      <formula>C90="Kier?"</formula>
    </cfRule>
  </conditionalFormatting>
  <conditionalFormatting sqref="E90:J90">
    <cfRule type="expression" dxfId="162" priority="149" stopIfTrue="1">
      <formula>C90="Kier?"</formula>
    </cfRule>
  </conditionalFormatting>
  <conditionalFormatting sqref="E90:J90">
    <cfRule type="expression" dxfId="161" priority="148" stopIfTrue="1">
      <formula>C90="Kier?"</formula>
    </cfRule>
  </conditionalFormatting>
  <conditionalFormatting sqref="E90:J90">
    <cfRule type="expression" dxfId="160" priority="147" stopIfTrue="1">
      <formula>C90="Kier?"</formula>
    </cfRule>
  </conditionalFormatting>
  <conditionalFormatting sqref="E90:J90">
    <cfRule type="expression" dxfId="159" priority="146" stopIfTrue="1">
      <formula>C90="Kier?"</formula>
    </cfRule>
  </conditionalFormatting>
  <conditionalFormatting sqref="E90:J90">
    <cfRule type="expression" dxfId="158" priority="145" stopIfTrue="1">
      <formula>C90="Kier?"</formula>
    </cfRule>
  </conditionalFormatting>
  <conditionalFormatting sqref="E90:J90">
    <cfRule type="expression" dxfId="157" priority="144" stopIfTrue="1">
      <formula>C90="Kier?"</formula>
    </cfRule>
  </conditionalFormatting>
  <conditionalFormatting sqref="E90:J90">
    <cfRule type="expression" dxfId="156" priority="143" stopIfTrue="1">
      <formula>C90="Kier?"</formula>
    </cfRule>
  </conditionalFormatting>
  <conditionalFormatting sqref="E90:J90">
    <cfRule type="expression" dxfId="155" priority="142" stopIfTrue="1">
      <formula>C90="Kier?"</formula>
    </cfRule>
  </conditionalFormatting>
  <conditionalFormatting sqref="E90:J90">
    <cfRule type="expression" dxfId="154" priority="141" stopIfTrue="1">
      <formula>C90="Kier?"</formula>
    </cfRule>
  </conditionalFormatting>
  <conditionalFormatting sqref="E90:J90">
    <cfRule type="expression" dxfId="153" priority="140" stopIfTrue="1">
      <formula>C90="Kier?"</formula>
    </cfRule>
  </conditionalFormatting>
  <conditionalFormatting sqref="E90:J90">
    <cfRule type="expression" dxfId="152" priority="139" stopIfTrue="1">
      <formula>C90="Kier?"</formula>
    </cfRule>
  </conditionalFormatting>
  <conditionalFormatting sqref="E90:J90">
    <cfRule type="expression" dxfId="151" priority="138" stopIfTrue="1">
      <formula>C90="Kier?"</formula>
    </cfRule>
  </conditionalFormatting>
  <conditionalFormatting sqref="E90:J90">
    <cfRule type="expression" dxfId="150" priority="137" stopIfTrue="1">
      <formula>C90="Kier?"</formula>
    </cfRule>
  </conditionalFormatting>
  <conditionalFormatting sqref="E90:J90">
    <cfRule type="expression" dxfId="149" priority="136" stopIfTrue="1">
      <formula>C90="Kier?"</formula>
    </cfRule>
  </conditionalFormatting>
  <conditionalFormatting sqref="E90:J90">
    <cfRule type="expression" dxfId="148" priority="135" stopIfTrue="1">
      <formula>C90="Kier?"</formula>
    </cfRule>
  </conditionalFormatting>
  <conditionalFormatting sqref="E90:J90">
    <cfRule type="expression" dxfId="147" priority="134" stopIfTrue="1">
      <formula>C90="Kier?"</formula>
    </cfRule>
  </conditionalFormatting>
  <conditionalFormatting sqref="E90:J90">
    <cfRule type="expression" dxfId="146" priority="133" stopIfTrue="1">
      <formula>D90="Podst?"</formula>
    </cfRule>
  </conditionalFormatting>
  <conditionalFormatting sqref="E90:J90">
    <cfRule type="expression" dxfId="145" priority="132" stopIfTrue="1">
      <formula>D90="Podst?"</formula>
    </cfRule>
  </conditionalFormatting>
  <conditionalFormatting sqref="E90:J90">
    <cfRule type="expression" dxfId="144" priority="131" stopIfTrue="1">
      <formula>D90="Podst?"</formula>
    </cfRule>
  </conditionalFormatting>
  <conditionalFormatting sqref="E90:J90">
    <cfRule type="expression" dxfId="143" priority="130" stopIfTrue="1">
      <formula>D90="Podst?"</formula>
    </cfRule>
  </conditionalFormatting>
  <conditionalFormatting sqref="E90:J90">
    <cfRule type="expression" dxfId="142" priority="129" stopIfTrue="1">
      <formula>D90="Podst?"</formula>
    </cfRule>
  </conditionalFormatting>
  <conditionalFormatting sqref="E90:J90">
    <cfRule type="expression" dxfId="141" priority="128" stopIfTrue="1">
      <formula>D90="Podst?"</formula>
    </cfRule>
  </conditionalFormatting>
  <conditionalFormatting sqref="E90:J90">
    <cfRule type="expression" dxfId="140" priority="127" stopIfTrue="1">
      <formula>D90="Podst?"</formula>
    </cfRule>
  </conditionalFormatting>
  <conditionalFormatting sqref="E90:J90">
    <cfRule type="expression" dxfId="139" priority="126" stopIfTrue="1">
      <formula>D90="Podst?"</formula>
    </cfRule>
  </conditionalFormatting>
  <conditionalFormatting sqref="E90:J90">
    <cfRule type="expression" dxfId="138" priority="125" stopIfTrue="1">
      <formula>D90="Podst?"</formula>
    </cfRule>
  </conditionalFormatting>
  <conditionalFormatting sqref="E90:J90">
    <cfRule type="expression" dxfId="137" priority="124" stopIfTrue="1">
      <formula>D90="Podst?"</formula>
    </cfRule>
  </conditionalFormatting>
  <conditionalFormatting sqref="E90:J90">
    <cfRule type="expression" dxfId="136" priority="123" stopIfTrue="1">
      <formula>D90="Podst?"</formula>
    </cfRule>
  </conditionalFormatting>
  <conditionalFormatting sqref="E90:J90">
    <cfRule type="expression" dxfId="135" priority="122" stopIfTrue="1">
      <formula>D90="Podst?"</formula>
    </cfRule>
  </conditionalFormatting>
  <conditionalFormatting sqref="E90:J90">
    <cfRule type="expression" dxfId="134" priority="121" stopIfTrue="1">
      <formula>D90="Podst?"</formula>
    </cfRule>
  </conditionalFormatting>
  <conditionalFormatting sqref="E90:J90">
    <cfRule type="expression" dxfId="133" priority="120" stopIfTrue="1">
      <formula>D90="Podst?"</formula>
    </cfRule>
  </conditionalFormatting>
  <conditionalFormatting sqref="E90:J90">
    <cfRule type="expression" dxfId="132" priority="119" stopIfTrue="1">
      <formula>D90="Podst?"</formula>
    </cfRule>
  </conditionalFormatting>
  <conditionalFormatting sqref="E90:J90">
    <cfRule type="expression" dxfId="131" priority="118" stopIfTrue="1">
      <formula>D90="Podst?"</formula>
    </cfRule>
  </conditionalFormatting>
  <conditionalFormatting sqref="E90:J90">
    <cfRule type="expression" dxfId="130" priority="117" stopIfTrue="1">
      <formula>D90="Podst?"</formula>
    </cfRule>
  </conditionalFormatting>
  <conditionalFormatting sqref="E90:J90">
    <cfRule type="expression" dxfId="129" priority="116" stopIfTrue="1">
      <formula>D90="Podst?"</formula>
    </cfRule>
  </conditionalFormatting>
  <conditionalFormatting sqref="E90:J90">
    <cfRule type="expression" dxfId="128" priority="115" stopIfTrue="1">
      <formula>D90="Podst?"</formula>
    </cfRule>
  </conditionalFormatting>
  <conditionalFormatting sqref="E90:J90">
    <cfRule type="expression" dxfId="127" priority="114" stopIfTrue="1">
      <formula>D90="Podst?"</formula>
    </cfRule>
  </conditionalFormatting>
  <conditionalFormatting sqref="E90:J90">
    <cfRule type="expression" dxfId="126" priority="113" stopIfTrue="1">
      <formula>D90="Podst?"</formula>
    </cfRule>
  </conditionalFormatting>
  <conditionalFormatting sqref="E90:J90">
    <cfRule type="expression" dxfId="125" priority="112" stopIfTrue="1">
      <formula>D90="Podst?"</formula>
    </cfRule>
  </conditionalFormatting>
  <conditionalFormatting sqref="E90:J90">
    <cfRule type="expression" dxfId="124" priority="111" stopIfTrue="1">
      <formula>D90="Podst?"</formula>
    </cfRule>
  </conditionalFormatting>
  <conditionalFormatting sqref="E90:J90">
    <cfRule type="expression" dxfId="123" priority="110" stopIfTrue="1">
      <formula>D90="Podst?"</formula>
    </cfRule>
  </conditionalFormatting>
  <conditionalFormatting sqref="E90:J90">
    <cfRule type="expression" dxfId="122" priority="109" stopIfTrue="1">
      <formula>D90="Podst?"</formula>
    </cfRule>
  </conditionalFormatting>
  <conditionalFormatting sqref="E90:J90">
    <cfRule type="expression" dxfId="121" priority="108" stopIfTrue="1">
      <formula>D90="Podst?"</formula>
    </cfRule>
  </conditionalFormatting>
  <conditionalFormatting sqref="E90:J90">
    <cfRule type="expression" dxfId="120" priority="107" stopIfTrue="1">
      <formula>D90="Podst?"</formula>
    </cfRule>
  </conditionalFormatting>
  <conditionalFormatting sqref="E90:J90">
    <cfRule type="expression" dxfId="119" priority="106" stopIfTrue="1">
      <formula>D90="Podst?"</formula>
    </cfRule>
  </conditionalFormatting>
  <conditionalFormatting sqref="E90:J90">
    <cfRule type="expression" dxfId="118" priority="105" stopIfTrue="1">
      <formula>D90="Podst?"</formula>
    </cfRule>
  </conditionalFormatting>
  <conditionalFormatting sqref="E90:J90">
    <cfRule type="expression" dxfId="117" priority="104" stopIfTrue="1">
      <formula>D90="Podst?"</formula>
    </cfRule>
  </conditionalFormatting>
  <conditionalFormatting sqref="E90:J90">
    <cfRule type="expression" dxfId="116" priority="103" stopIfTrue="1">
      <formula>D90="Podst?"</formula>
    </cfRule>
  </conditionalFormatting>
  <conditionalFormatting sqref="E90:J90">
    <cfRule type="expression" dxfId="115" priority="102" stopIfTrue="1">
      <formula>D90="Podst?"</formula>
    </cfRule>
  </conditionalFormatting>
  <conditionalFormatting sqref="E90:J90">
    <cfRule type="expression" dxfId="114" priority="101" stopIfTrue="1">
      <formula>D90="Podst?"</formula>
    </cfRule>
  </conditionalFormatting>
  <conditionalFormatting sqref="E90:J90">
    <cfRule type="expression" dxfId="113" priority="100" stopIfTrue="1">
      <formula>D90="Podst?"</formula>
    </cfRule>
  </conditionalFormatting>
  <conditionalFormatting sqref="E90:J90">
    <cfRule type="expression" dxfId="112" priority="99" stopIfTrue="1">
      <formula>D90="Podst?"</formula>
    </cfRule>
  </conditionalFormatting>
  <conditionalFormatting sqref="E90:J90">
    <cfRule type="expression" dxfId="111" priority="98" stopIfTrue="1">
      <formula>D90="Podst?"</formula>
    </cfRule>
  </conditionalFormatting>
  <conditionalFormatting sqref="E90:J90">
    <cfRule type="expression" dxfId="110" priority="97" stopIfTrue="1">
      <formula>D90="Podst?"</formula>
    </cfRule>
  </conditionalFormatting>
  <conditionalFormatting sqref="E90:J90">
    <cfRule type="expression" dxfId="109" priority="96" stopIfTrue="1">
      <formula>D90="Podst?"</formula>
    </cfRule>
  </conditionalFormatting>
  <conditionalFormatting sqref="E90:J90">
    <cfRule type="expression" dxfId="108" priority="95" stopIfTrue="1">
      <formula>D90="Podst?"</formula>
    </cfRule>
  </conditionalFormatting>
  <conditionalFormatting sqref="E90:J90">
    <cfRule type="expression" dxfId="107" priority="94" stopIfTrue="1">
      <formula>D90="Podst?"</formula>
    </cfRule>
  </conditionalFormatting>
  <conditionalFormatting sqref="E90:J90">
    <cfRule type="expression" dxfId="106" priority="93" stopIfTrue="1">
      <formula>C90="Kier?"</formula>
    </cfRule>
  </conditionalFormatting>
  <conditionalFormatting sqref="E90:J90">
    <cfRule type="expression" dxfId="105" priority="92" stopIfTrue="1">
      <formula>C90="Kier?"</formula>
    </cfRule>
  </conditionalFormatting>
  <conditionalFormatting sqref="E90:J90">
    <cfRule type="expression" dxfId="104" priority="91" stopIfTrue="1">
      <formula>C90="Kier?"</formula>
    </cfRule>
  </conditionalFormatting>
  <conditionalFormatting sqref="E90:J90">
    <cfRule type="expression" dxfId="103" priority="90" stopIfTrue="1">
      <formula>C90="Kier?"</formula>
    </cfRule>
  </conditionalFormatting>
  <conditionalFormatting sqref="E90:J90">
    <cfRule type="expression" dxfId="102" priority="89" stopIfTrue="1">
      <formula>C90="Kier?"</formula>
    </cfRule>
  </conditionalFormatting>
  <conditionalFormatting sqref="E90:J90">
    <cfRule type="expression" dxfId="101" priority="88" stopIfTrue="1">
      <formula>C90="Kier?"</formula>
    </cfRule>
  </conditionalFormatting>
  <conditionalFormatting sqref="E90:J90">
    <cfRule type="expression" dxfId="100" priority="87" stopIfTrue="1">
      <formula>C90="Kier?"</formula>
    </cfRule>
  </conditionalFormatting>
  <conditionalFormatting sqref="E90:J90">
    <cfRule type="expression" dxfId="99" priority="86" stopIfTrue="1">
      <formula>C90="Kier?"</formula>
    </cfRule>
  </conditionalFormatting>
  <conditionalFormatting sqref="E90:J90">
    <cfRule type="expression" dxfId="98" priority="85" stopIfTrue="1">
      <formula>C90="Kier?"</formula>
    </cfRule>
  </conditionalFormatting>
  <conditionalFormatting sqref="E90:J90">
    <cfRule type="expression" dxfId="97" priority="84" stopIfTrue="1">
      <formula>C90="Kier?"</formula>
    </cfRule>
  </conditionalFormatting>
  <conditionalFormatting sqref="E90:J90">
    <cfRule type="expression" dxfId="96" priority="83" stopIfTrue="1">
      <formula>C90="Kier?"</formula>
    </cfRule>
  </conditionalFormatting>
  <conditionalFormatting sqref="E90:J90">
    <cfRule type="expression" dxfId="95" priority="82" stopIfTrue="1">
      <formula>C90="Kier?"</formula>
    </cfRule>
  </conditionalFormatting>
  <conditionalFormatting sqref="E90:J90">
    <cfRule type="expression" dxfId="94" priority="81" stopIfTrue="1">
      <formula>C90="Kier?"</formula>
    </cfRule>
  </conditionalFormatting>
  <conditionalFormatting sqref="E90:J90">
    <cfRule type="expression" dxfId="93" priority="80" stopIfTrue="1">
      <formula>C90="Kier?"</formula>
    </cfRule>
  </conditionalFormatting>
  <conditionalFormatting sqref="E90:J90">
    <cfRule type="expression" dxfId="92" priority="79" stopIfTrue="1">
      <formula>C90="Kier?"</formula>
    </cfRule>
  </conditionalFormatting>
  <conditionalFormatting sqref="E90:J90">
    <cfRule type="expression" dxfId="91" priority="78" stopIfTrue="1">
      <formula>C90="Kier?"</formula>
    </cfRule>
  </conditionalFormatting>
  <conditionalFormatting sqref="E90:J90">
    <cfRule type="expression" dxfId="90" priority="77" stopIfTrue="1">
      <formula>C90="Kier?"</formula>
    </cfRule>
  </conditionalFormatting>
  <conditionalFormatting sqref="E90:J90">
    <cfRule type="expression" dxfId="89" priority="76" stopIfTrue="1">
      <formula>C90="Kier?"</formula>
    </cfRule>
  </conditionalFormatting>
  <conditionalFormatting sqref="E90:J90">
    <cfRule type="expression" dxfId="88" priority="75" stopIfTrue="1">
      <formula>C90="Kier?"</formula>
    </cfRule>
  </conditionalFormatting>
  <conditionalFormatting sqref="E90:J90">
    <cfRule type="expression" dxfId="87" priority="74" stopIfTrue="1">
      <formula>C90="Kier?"</formula>
    </cfRule>
  </conditionalFormatting>
  <conditionalFormatting sqref="E90:J90">
    <cfRule type="expression" dxfId="86" priority="73" stopIfTrue="1">
      <formula>C90="Kier?"</formula>
    </cfRule>
  </conditionalFormatting>
  <conditionalFormatting sqref="E90:J90">
    <cfRule type="expression" dxfId="85" priority="72" stopIfTrue="1">
      <formula>C90="Kier?"</formula>
    </cfRule>
  </conditionalFormatting>
  <conditionalFormatting sqref="E90:J90">
    <cfRule type="expression" dxfId="84" priority="71" stopIfTrue="1">
      <formula>C90="Kier?"</formula>
    </cfRule>
  </conditionalFormatting>
  <conditionalFormatting sqref="E90:J90">
    <cfRule type="expression" dxfId="83" priority="70" stopIfTrue="1">
      <formula>C90="Kier?"</formula>
    </cfRule>
  </conditionalFormatting>
  <conditionalFormatting sqref="E90:J90">
    <cfRule type="expression" dxfId="82" priority="69" stopIfTrue="1">
      <formula>C90="Kier?"</formula>
    </cfRule>
  </conditionalFormatting>
  <conditionalFormatting sqref="E90:J90">
    <cfRule type="expression" dxfId="81" priority="68" stopIfTrue="1">
      <formula>C90="Kier?"</formula>
    </cfRule>
  </conditionalFormatting>
  <conditionalFormatting sqref="E90:J90">
    <cfRule type="expression" dxfId="80" priority="67" stopIfTrue="1">
      <formula>C90="Kier?"</formula>
    </cfRule>
  </conditionalFormatting>
  <conditionalFormatting sqref="E90:J90">
    <cfRule type="expression" dxfId="79" priority="66" stopIfTrue="1">
      <formula>C90="Kier?"</formula>
    </cfRule>
  </conditionalFormatting>
  <conditionalFormatting sqref="E90:J90">
    <cfRule type="expression" dxfId="78" priority="65" stopIfTrue="1">
      <formula>C90="Kier?"</formula>
    </cfRule>
  </conditionalFormatting>
  <conditionalFormatting sqref="E90:J90">
    <cfRule type="expression" dxfId="77" priority="64" stopIfTrue="1">
      <formula>C90="Kier?"</formula>
    </cfRule>
  </conditionalFormatting>
  <conditionalFormatting sqref="E90:J90">
    <cfRule type="expression" dxfId="76" priority="63" stopIfTrue="1">
      <formula>C90="Kier?"</formula>
    </cfRule>
  </conditionalFormatting>
  <conditionalFormatting sqref="E90:J90">
    <cfRule type="expression" dxfId="75" priority="62" stopIfTrue="1">
      <formula>C90="Kier?"</formula>
    </cfRule>
  </conditionalFormatting>
  <conditionalFormatting sqref="E90:J90">
    <cfRule type="expression" dxfId="74" priority="61" stopIfTrue="1">
      <formula>C90="Kier?"</formula>
    </cfRule>
  </conditionalFormatting>
  <conditionalFormatting sqref="S92">
    <cfRule type="expression" dxfId="73" priority="60" stopIfTrue="1">
      <formula>R92="Podst?"</formula>
    </cfRule>
  </conditionalFormatting>
  <conditionalFormatting sqref="S92">
    <cfRule type="expression" dxfId="72" priority="59" stopIfTrue="1">
      <formula>R92="Podst?"</formula>
    </cfRule>
  </conditionalFormatting>
  <conditionalFormatting sqref="S92">
    <cfRule type="expression" dxfId="71" priority="58" stopIfTrue="1">
      <formula>R92="Podst?"</formula>
    </cfRule>
  </conditionalFormatting>
  <conditionalFormatting sqref="S92">
    <cfRule type="expression" dxfId="70" priority="57" stopIfTrue="1">
      <formula>R92="Podst?"</formula>
    </cfRule>
  </conditionalFormatting>
  <conditionalFormatting sqref="S92">
    <cfRule type="expression" dxfId="69" priority="56" stopIfTrue="1">
      <formula>R92="Podst?"</formula>
    </cfRule>
  </conditionalFormatting>
  <conditionalFormatting sqref="S92">
    <cfRule type="expression" dxfId="68" priority="55" stopIfTrue="1">
      <formula>R92="Podst?"</formula>
    </cfRule>
  </conditionalFormatting>
  <conditionalFormatting sqref="S92">
    <cfRule type="expression" dxfId="67" priority="54" stopIfTrue="1">
      <formula>R92="Podst?"</formula>
    </cfRule>
  </conditionalFormatting>
  <conditionalFormatting sqref="S92">
    <cfRule type="expression" dxfId="66" priority="53" stopIfTrue="1">
      <formula>R92="Podst?"</formula>
    </cfRule>
  </conditionalFormatting>
  <conditionalFormatting sqref="S92">
    <cfRule type="expression" dxfId="65" priority="52" stopIfTrue="1">
      <formula>R92="Podst?"</formula>
    </cfRule>
  </conditionalFormatting>
  <conditionalFormatting sqref="S92">
    <cfRule type="expression" dxfId="64" priority="51" stopIfTrue="1">
      <formula>R92="Podst?"</formula>
    </cfRule>
  </conditionalFormatting>
  <conditionalFormatting sqref="S92">
    <cfRule type="expression" dxfId="63" priority="50" stopIfTrue="1">
      <formula>R92="Podst?"</formula>
    </cfRule>
  </conditionalFormatting>
  <conditionalFormatting sqref="S92">
    <cfRule type="expression" dxfId="62" priority="49" stopIfTrue="1">
      <formula>R92="Podst?"</formula>
    </cfRule>
  </conditionalFormatting>
  <conditionalFormatting sqref="S92">
    <cfRule type="expression" dxfId="61" priority="48" stopIfTrue="1">
      <formula>R92="Podst?"</formula>
    </cfRule>
  </conditionalFormatting>
  <conditionalFormatting sqref="S92">
    <cfRule type="expression" dxfId="60" priority="47" stopIfTrue="1">
      <formula>R92="Podst?"</formula>
    </cfRule>
  </conditionalFormatting>
  <conditionalFormatting sqref="S92">
    <cfRule type="expression" dxfId="59" priority="46" stopIfTrue="1">
      <formula>R92="Podst?"</formula>
    </cfRule>
  </conditionalFormatting>
  <conditionalFormatting sqref="S92">
    <cfRule type="expression" dxfId="58" priority="45" stopIfTrue="1">
      <formula>R92="Podst?"</formula>
    </cfRule>
  </conditionalFormatting>
  <conditionalFormatting sqref="S92">
    <cfRule type="expression" dxfId="57" priority="44" stopIfTrue="1">
      <formula>R92="Podst?"</formula>
    </cfRule>
  </conditionalFormatting>
  <conditionalFormatting sqref="S92">
    <cfRule type="expression" dxfId="56" priority="43" stopIfTrue="1">
      <formula>R92="Podst?"</formula>
    </cfRule>
  </conditionalFormatting>
  <conditionalFormatting sqref="S92">
    <cfRule type="expression" dxfId="55" priority="42" stopIfTrue="1">
      <formula>R92="Podst?"</formula>
    </cfRule>
  </conditionalFormatting>
  <conditionalFormatting sqref="S92">
    <cfRule type="expression" dxfId="54" priority="41" stopIfTrue="1">
      <formula>R92="Podst?"</formula>
    </cfRule>
  </conditionalFormatting>
  <conditionalFormatting sqref="S92">
    <cfRule type="expression" dxfId="53" priority="40" stopIfTrue="1">
      <formula>R92="Podst?"</formula>
    </cfRule>
  </conditionalFormatting>
  <conditionalFormatting sqref="S92">
    <cfRule type="expression" dxfId="52" priority="39" stopIfTrue="1">
      <formula>R92="Podst?"</formula>
    </cfRule>
  </conditionalFormatting>
  <conditionalFormatting sqref="S92">
    <cfRule type="expression" dxfId="51" priority="38" stopIfTrue="1">
      <formula>R92="Podst?"</formula>
    </cfRule>
  </conditionalFormatting>
  <conditionalFormatting sqref="S92">
    <cfRule type="expression" dxfId="50" priority="37" stopIfTrue="1">
      <formula>R92="Podst?"</formula>
    </cfRule>
  </conditionalFormatting>
  <conditionalFormatting sqref="S92">
    <cfRule type="expression" dxfId="49" priority="36" stopIfTrue="1">
      <formula>R92="Podst?"</formula>
    </cfRule>
  </conditionalFormatting>
  <conditionalFormatting sqref="S92">
    <cfRule type="expression" dxfId="48" priority="35" stopIfTrue="1">
      <formula>R92="Podst?"</formula>
    </cfRule>
  </conditionalFormatting>
  <conditionalFormatting sqref="S92">
    <cfRule type="expression" dxfId="47" priority="34" stopIfTrue="1">
      <formula>R92="Podst?"</formula>
    </cfRule>
  </conditionalFormatting>
  <conditionalFormatting sqref="S92">
    <cfRule type="expression" dxfId="46" priority="33" stopIfTrue="1">
      <formula>R92="Podst?"</formula>
    </cfRule>
  </conditionalFormatting>
  <conditionalFormatting sqref="S92">
    <cfRule type="expression" dxfId="45" priority="32" stopIfTrue="1">
      <formula>R92="Podst?"</formula>
    </cfRule>
  </conditionalFormatting>
  <conditionalFormatting sqref="S92">
    <cfRule type="expression" dxfId="44" priority="31" stopIfTrue="1">
      <formula>R92="Podst?"</formula>
    </cfRule>
  </conditionalFormatting>
  <conditionalFormatting sqref="S92">
    <cfRule type="expression" dxfId="43" priority="30" stopIfTrue="1">
      <formula>R92="Podst?"</formula>
    </cfRule>
  </conditionalFormatting>
  <conditionalFormatting sqref="S92">
    <cfRule type="expression" dxfId="42" priority="29" stopIfTrue="1">
      <formula>R92="Podst?"</formula>
    </cfRule>
  </conditionalFormatting>
  <conditionalFormatting sqref="S92">
    <cfRule type="expression" dxfId="41" priority="28" stopIfTrue="1">
      <formula>R92="Podst?"</formula>
    </cfRule>
  </conditionalFormatting>
  <conditionalFormatting sqref="S92">
    <cfRule type="expression" dxfId="40" priority="27" stopIfTrue="1">
      <formula>R92="Podst?"</formula>
    </cfRule>
  </conditionalFormatting>
  <conditionalFormatting sqref="S92">
    <cfRule type="expression" dxfId="39" priority="26" stopIfTrue="1">
      <formula>R92="Podst?"</formula>
    </cfRule>
  </conditionalFormatting>
  <conditionalFormatting sqref="S92">
    <cfRule type="expression" dxfId="38" priority="25" stopIfTrue="1">
      <formula>R92="Podst?"</formula>
    </cfRule>
  </conditionalFormatting>
  <conditionalFormatting sqref="S92">
    <cfRule type="expression" dxfId="37" priority="24" stopIfTrue="1">
      <formula>R92="Podst?"</formula>
    </cfRule>
  </conditionalFormatting>
  <conditionalFormatting sqref="S92">
    <cfRule type="expression" dxfId="36" priority="23" stopIfTrue="1">
      <formula>R92="Podst?"</formula>
    </cfRule>
  </conditionalFormatting>
  <conditionalFormatting sqref="S92">
    <cfRule type="expression" dxfId="35" priority="22" stopIfTrue="1">
      <formula>R92="Podst?"</formula>
    </cfRule>
  </conditionalFormatting>
  <conditionalFormatting sqref="S92">
    <cfRule type="expression" dxfId="34" priority="21" stopIfTrue="1">
      <formula>R92="Podst?"</formula>
    </cfRule>
  </conditionalFormatting>
  <conditionalFormatting sqref="S92">
    <cfRule type="expression" dxfId="33" priority="20" stopIfTrue="1">
      <formula>R75="Podst?"</formula>
    </cfRule>
  </conditionalFormatting>
  <conditionalFormatting sqref="S92">
    <cfRule type="expression" dxfId="32" priority="19" stopIfTrue="1">
      <formula>R92="Podst?"</formula>
    </cfRule>
  </conditionalFormatting>
  <conditionalFormatting sqref="S92">
    <cfRule type="expression" dxfId="31" priority="18" stopIfTrue="1">
      <formula>R92="Podst?"</formula>
    </cfRule>
  </conditionalFormatting>
  <conditionalFormatting sqref="S92">
    <cfRule type="expression" dxfId="30" priority="17" stopIfTrue="1">
      <formula>R92="Podst?"</formula>
    </cfRule>
  </conditionalFormatting>
  <conditionalFormatting sqref="S92">
    <cfRule type="expression" dxfId="29" priority="16" stopIfTrue="1">
      <formula>R92="Podst?"</formula>
    </cfRule>
  </conditionalFormatting>
  <conditionalFormatting sqref="S92">
    <cfRule type="expression" dxfId="28" priority="15" stopIfTrue="1">
      <formula>R92="Podst?"</formula>
    </cfRule>
  </conditionalFormatting>
  <conditionalFormatting sqref="S92">
    <cfRule type="expression" dxfId="27" priority="14" stopIfTrue="1">
      <formula>R92="Podst?"</formula>
    </cfRule>
  </conditionalFormatting>
  <conditionalFormatting sqref="L44:O44">
    <cfRule type="expression" dxfId="26" priority="13" stopIfTrue="1">
      <formula>K44="Podst?"</formula>
    </cfRule>
  </conditionalFormatting>
  <conditionalFormatting sqref="L44:O44">
    <cfRule type="expression" dxfId="25" priority="12" stopIfTrue="1">
      <formula>K44="Podst?"</formula>
    </cfRule>
  </conditionalFormatting>
  <conditionalFormatting sqref="L44:O44">
    <cfRule type="expression" dxfId="24" priority="11" stopIfTrue="1">
      <formula>K44="Podst?"</formula>
    </cfRule>
  </conditionalFormatting>
  <conditionalFormatting sqref="L44:O44">
    <cfRule type="expression" dxfId="23" priority="10" stopIfTrue="1">
      <formula>K44="Podst?"</formula>
    </cfRule>
  </conditionalFormatting>
  <conditionalFormatting sqref="L44:O44">
    <cfRule type="expression" dxfId="22" priority="9" stopIfTrue="1">
      <formula>K44="Podst?"</formula>
    </cfRule>
  </conditionalFormatting>
  <conditionalFormatting sqref="L44:O44">
    <cfRule type="expression" dxfId="21" priority="8" stopIfTrue="1">
      <formula>K44="Podst?"</formula>
    </cfRule>
  </conditionalFormatting>
  <conditionalFormatting sqref="L44:O44">
    <cfRule type="expression" dxfId="20" priority="7" stopIfTrue="1">
      <formula>K44="Podst?"</formula>
    </cfRule>
  </conditionalFormatting>
  <conditionalFormatting sqref="L44:O44">
    <cfRule type="expression" dxfId="19" priority="6" stopIfTrue="1">
      <formula>K44="Podst?"</formula>
    </cfRule>
  </conditionalFormatting>
  <conditionalFormatting sqref="S12">
    <cfRule type="expression" dxfId="18" priority="5" stopIfTrue="1">
      <formula>R12="Podst?"</formula>
    </cfRule>
  </conditionalFormatting>
  <conditionalFormatting sqref="S12">
    <cfRule type="expression" dxfId="17" priority="4" stopIfTrue="1">
      <formula>R12="Podst?"</formula>
    </cfRule>
  </conditionalFormatting>
  <conditionalFormatting sqref="S12">
    <cfRule type="expression" dxfId="16" priority="3" stopIfTrue="1">
      <formula>R12="Podst?"</formula>
    </cfRule>
  </conditionalFormatting>
  <conditionalFormatting sqref="S12">
    <cfRule type="expression" dxfId="15" priority="2" stopIfTrue="1">
      <formula>R12="Podst?"</formula>
    </cfRule>
  </conditionalFormatting>
  <conditionalFormatting sqref="S12">
    <cfRule type="expression" dxfId="14" priority="1" stopIfTrue="1">
      <formula>R12="Podst?"</formula>
    </cfRule>
  </conditionalFormatting>
  <printOptions horizontalCentered="1"/>
  <pageMargins left="0.35433070866141736" right="0.35433070866141736" top="0.31496062992125984" bottom="0.31496062992125984" header="0.11811023622047245" footer="0.11811023622047245"/>
  <pageSetup paperSize="9" scale="61" orientation="landscape" horizontalDpi="4294967293" verticalDpi="4294967293" r:id="rId3"/>
  <headerFooter alignWithMargins="0"/>
  <rowBreaks count="3" manualBreakCount="3">
    <brk id="35" max="16383" man="1"/>
    <brk id="71" max="21" man="1"/>
    <brk id="9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U99"/>
  <sheetViews>
    <sheetView zoomScale="91" zoomScaleNormal="91" zoomScaleSheetLayoutView="80" workbookViewId="0">
      <selection activeCell="AU50" sqref="AU50"/>
    </sheetView>
  </sheetViews>
  <sheetFormatPr defaultRowHeight="12.75"/>
  <cols>
    <col min="1" max="1" width="36" style="90" customWidth="1"/>
    <col min="2" max="2" width="3.42578125" customWidth="1"/>
    <col min="3" max="29" width="2.7109375" customWidth="1"/>
    <col min="30" max="30" width="36" style="90" customWidth="1"/>
    <col min="31" max="31" width="4" customWidth="1"/>
    <col min="32" max="33" width="3.28515625" customWidth="1"/>
    <col min="34" max="34" width="3" customWidth="1"/>
    <col min="35" max="45" width="2.7109375" customWidth="1"/>
    <col min="46" max="46" width="3.140625" customWidth="1"/>
    <col min="47" max="65" width="2.7109375" customWidth="1"/>
    <col min="66" max="66" width="36" style="90" customWidth="1"/>
    <col min="67" max="72" width="3.28515625" customWidth="1"/>
    <col min="73" max="73" width="3" customWidth="1"/>
  </cols>
  <sheetData>
    <row r="1" spans="1:73" ht="15.75">
      <c r="A1" s="113" t="s">
        <v>0</v>
      </c>
      <c r="AD1" s="113" t="s">
        <v>448</v>
      </c>
    </row>
    <row r="2" spans="1:73" ht="15.6" customHeight="1">
      <c r="A2" s="267"/>
      <c r="B2" s="269" t="s">
        <v>18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1"/>
      <c r="AD2" s="266"/>
      <c r="AE2" s="269" t="s">
        <v>20</v>
      </c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1"/>
      <c r="BN2" s="266"/>
      <c r="BO2" s="266" t="s">
        <v>22</v>
      </c>
      <c r="BP2" s="266"/>
      <c r="BQ2" s="266"/>
      <c r="BR2" s="266"/>
      <c r="BS2" s="266"/>
      <c r="BT2" s="266"/>
      <c r="BU2" s="266"/>
    </row>
    <row r="3" spans="1:73" ht="46.5">
      <c r="A3" s="268"/>
      <c r="B3" s="174" t="s">
        <v>162</v>
      </c>
      <c r="C3" s="174" t="s">
        <v>162</v>
      </c>
      <c r="D3" s="174" t="s">
        <v>162</v>
      </c>
      <c r="E3" s="174" t="s">
        <v>162</v>
      </c>
      <c r="F3" s="174" t="s">
        <v>162</v>
      </c>
      <c r="G3" s="174" t="s">
        <v>162</v>
      </c>
      <c r="H3" s="174" t="s">
        <v>162</v>
      </c>
      <c r="I3" s="174" t="s">
        <v>162</v>
      </c>
      <c r="J3" s="174" t="s">
        <v>162</v>
      </c>
      <c r="K3" s="174" t="s">
        <v>162</v>
      </c>
      <c r="L3" s="174" t="s">
        <v>162</v>
      </c>
      <c r="M3" s="174" t="s">
        <v>162</v>
      </c>
      <c r="N3" s="174" t="s">
        <v>162</v>
      </c>
      <c r="O3" s="174" t="s">
        <v>162</v>
      </c>
      <c r="P3" s="174" t="s">
        <v>162</v>
      </c>
      <c r="Q3" s="174" t="s">
        <v>162</v>
      </c>
      <c r="R3" s="174" t="s">
        <v>162</v>
      </c>
      <c r="S3" s="174" t="s">
        <v>162</v>
      </c>
      <c r="T3" s="174" t="s">
        <v>162</v>
      </c>
      <c r="U3" s="174" t="s">
        <v>162</v>
      </c>
      <c r="V3" s="174" t="s">
        <v>162</v>
      </c>
      <c r="W3" s="174" t="s">
        <v>162</v>
      </c>
      <c r="X3" s="174" t="s">
        <v>162</v>
      </c>
      <c r="Y3" s="174" t="s">
        <v>163</v>
      </c>
      <c r="Z3" s="174" t="s">
        <v>163</v>
      </c>
      <c r="AA3" s="174" t="s">
        <v>163</v>
      </c>
      <c r="AB3" s="174" t="s">
        <v>163</v>
      </c>
      <c r="AC3" s="174" t="s">
        <v>163</v>
      </c>
      <c r="AD3" s="266"/>
      <c r="AE3" s="174" t="s">
        <v>167</v>
      </c>
      <c r="AF3" s="174" t="s">
        <v>167</v>
      </c>
      <c r="AG3" s="174" t="s">
        <v>166</v>
      </c>
      <c r="AH3" s="174" t="s">
        <v>167</v>
      </c>
      <c r="AI3" s="174" t="s">
        <v>166</v>
      </c>
      <c r="AJ3" s="174" t="s">
        <v>164</v>
      </c>
      <c r="AK3" s="174" t="s">
        <v>166</v>
      </c>
      <c r="AL3" s="174" t="s">
        <v>167</v>
      </c>
      <c r="AM3" s="174" t="s">
        <v>167</v>
      </c>
      <c r="AN3" s="174" t="s">
        <v>167</v>
      </c>
      <c r="AO3" s="174" t="s">
        <v>167</v>
      </c>
      <c r="AP3" s="174" t="s">
        <v>167</v>
      </c>
      <c r="AQ3" s="174" t="s">
        <v>167</v>
      </c>
      <c r="AR3" s="174" t="s">
        <v>167</v>
      </c>
      <c r="AS3" s="174" t="s">
        <v>167</v>
      </c>
      <c r="AT3" s="174" t="s">
        <v>166</v>
      </c>
      <c r="AU3" s="174" t="s">
        <v>167</v>
      </c>
      <c r="AV3" s="174" t="s">
        <v>167</v>
      </c>
      <c r="AW3" s="174" t="s">
        <v>165</v>
      </c>
      <c r="AX3" s="174" t="s">
        <v>167</v>
      </c>
      <c r="AY3" s="174" t="s">
        <v>167</v>
      </c>
      <c r="AZ3" s="174" t="s">
        <v>167</v>
      </c>
      <c r="BA3" s="174" t="s">
        <v>167</v>
      </c>
      <c r="BB3" s="174" t="s">
        <v>167</v>
      </c>
      <c r="BC3" s="174" t="s">
        <v>167</v>
      </c>
      <c r="BD3" s="174" t="s">
        <v>167</v>
      </c>
      <c r="BE3" s="174" t="s">
        <v>167</v>
      </c>
      <c r="BF3" s="174" t="s">
        <v>167</v>
      </c>
      <c r="BG3" s="174" t="s">
        <v>167</v>
      </c>
      <c r="BH3" s="174" t="s">
        <v>165</v>
      </c>
      <c r="BI3" s="174" t="s">
        <v>165</v>
      </c>
      <c r="BJ3" s="174" t="s">
        <v>167</v>
      </c>
      <c r="BK3" s="174" t="s">
        <v>167</v>
      </c>
      <c r="BL3" s="174" t="s">
        <v>167</v>
      </c>
      <c r="BM3" s="174" t="s">
        <v>167</v>
      </c>
      <c r="BN3" s="266"/>
      <c r="BO3" s="174" t="s">
        <v>168</v>
      </c>
      <c r="BP3" s="174" t="s">
        <v>169</v>
      </c>
      <c r="BQ3" s="174" t="s">
        <v>169</v>
      </c>
      <c r="BR3" s="174" t="s">
        <v>170</v>
      </c>
      <c r="BS3" s="174" t="s">
        <v>169</v>
      </c>
      <c r="BT3" s="174" t="s">
        <v>170</v>
      </c>
      <c r="BU3" s="174" t="s">
        <v>170</v>
      </c>
    </row>
    <row r="4" spans="1:73" s="171" customFormat="1" ht="49.9" customHeight="1">
      <c r="A4" s="172" t="s">
        <v>446</v>
      </c>
      <c r="B4" s="173" t="s">
        <v>300</v>
      </c>
      <c r="C4" s="173" t="s">
        <v>301</v>
      </c>
      <c r="D4" s="173" t="s">
        <v>302</v>
      </c>
      <c r="E4" s="173" t="s">
        <v>303</v>
      </c>
      <c r="F4" s="173" t="s">
        <v>304</v>
      </c>
      <c r="G4" s="173" t="s">
        <v>305</v>
      </c>
      <c r="H4" s="173" t="s">
        <v>306</v>
      </c>
      <c r="I4" s="173" t="s">
        <v>307</v>
      </c>
      <c r="J4" s="173" t="s">
        <v>308</v>
      </c>
      <c r="K4" s="173" t="s">
        <v>309</v>
      </c>
      <c r="L4" s="173" t="s">
        <v>310</v>
      </c>
      <c r="M4" s="173" t="s">
        <v>311</v>
      </c>
      <c r="N4" s="173" t="s">
        <v>312</v>
      </c>
      <c r="O4" s="173" t="s">
        <v>313</v>
      </c>
      <c r="P4" s="173" t="s">
        <v>314</v>
      </c>
      <c r="Q4" s="173" t="s">
        <v>315</v>
      </c>
      <c r="R4" s="173" t="s">
        <v>316</v>
      </c>
      <c r="S4" s="173" t="s">
        <v>317</v>
      </c>
      <c r="T4" s="173" t="s">
        <v>318</v>
      </c>
      <c r="U4" s="173" t="s">
        <v>319</v>
      </c>
      <c r="V4" s="173" t="s">
        <v>320</v>
      </c>
      <c r="W4" s="173" t="s">
        <v>321</v>
      </c>
      <c r="X4" s="173" t="s">
        <v>322</v>
      </c>
      <c r="Y4" s="173" t="s">
        <v>323</v>
      </c>
      <c r="Z4" s="173" t="s">
        <v>324</v>
      </c>
      <c r="AA4" s="173" t="s">
        <v>325</v>
      </c>
      <c r="AB4" s="173" t="s">
        <v>326</v>
      </c>
      <c r="AC4" s="173" t="s">
        <v>327</v>
      </c>
      <c r="AD4" s="172" t="s">
        <v>446</v>
      </c>
      <c r="AE4" s="173" t="s">
        <v>328</v>
      </c>
      <c r="AF4" s="173" t="s">
        <v>329</v>
      </c>
      <c r="AG4" s="173" t="s">
        <v>330</v>
      </c>
      <c r="AH4" s="173" t="s">
        <v>331</v>
      </c>
      <c r="AI4" s="173" t="s">
        <v>332</v>
      </c>
      <c r="AJ4" s="173" t="s">
        <v>333</v>
      </c>
      <c r="AK4" s="173" t="s">
        <v>334</v>
      </c>
      <c r="AL4" s="173" t="s">
        <v>335</v>
      </c>
      <c r="AM4" s="173" t="s">
        <v>336</v>
      </c>
      <c r="AN4" s="173" t="s">
        <v>337</v>
      </c>
      <c r="AO4" s="173" t="s">
        <v>338</v>
      </c>
      <c r="AP4" s="173" t="s">
        <v>339</v>
      </c>
      <c r="AQ4" s="173" t="s">
        <v>340</v>
      </c>
      <c r="AR4" s="173" t="s">
        <v>341</v>
      </c>
      <c r="AS4" s="173" t="s">
        <v>342</v>
      </c>
      <c r="AT4" s="173" t="s">
        <v>343</v>
      </c>
      <c r="AU4" s="173" t="s">
        <v>344</v>
      </c>
      <c r="AV4" s="173" t="s">
        <v>345</v>
      </c>
      <c r="AW4" s="173" t="s">
        <v>346</v>
      </c>
      <c r="AX4" s="173" t="s">
        <v>347</v>
      </c>
      <c r="AY4" s="173" t="s">
        <v>348</v>
      </c>
      <c r="AZ4" s="173" t="s">
        <v>349</v>
      </c>
      <c r="BA4" s="173" t="s">
        <v>350</v>
      </c>
      <c r="BB4" s="173" t="s">
        <v>351</v>
      </c>
      <c r="BC4" s="173" t="s">
        <v>352</v>
      </c>
      <c r="BD4" s="173" t="s">
        <v>353</v>
      </c>
      <c r="BE4" s="173" t="s">
        <v>354</v>
      </c>
      <c r="BF4" s="173" t="s">
        <v>355</v>
      </c>
      <c r="BG4" s="173" t="s">
        <v>356</v>
      </c>
      <c r="BH4" s="173" t="s">
        <v>357</v>
      </c>
      <c r="BI4" s="173" t="s">
        <v>358</v>
      </c>
      <c r="BJ4" s="173" t="s">
        <v>359</v>
      </c>
      <c r="BK4" s="173" t="s">
        <v>360</v>
      </c>
      <c r="BL4" s="173" t="s">
        <v>361</v>
      </c>
      <c r="BM4" s="173" t="s">
        <v>362</v>
      </c>
      <c r="BN4" s="172" t="s">
        <v>446</v>
      </c>
      <c r="BO4" s="173" t="s">
        <v>363</v>
      </c>
      <c r="BP4" s="173" t="s">
        <v>364</v>
      </c>
      <c r="BQ4" s="173" t="s">
        <v>365</v>
      </c>
      <c r="BR4" s="173" t="s">
        <v>366</v>
      </c>
      <c r="BS4" s="173" t="s">
        <v>367</v>
      </c>
      <c r="BT4" s="173" t="s">
        <v>368</v>
      </c>
      <c r="BU4" s="173" t="s">
        <v>369</v>
      </c>
    </row>
    <row r="5" spans="1:73">
      <c r="A5" s="119" t="s">
        <v>91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19" t="s">
        <v>91</v>
      </c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19" t="s">
        <v>91</v>
      </c>
      <c r="BO5" s="120"/>
      <c r="BP5" s="120"/>
      <c r="BQ5" s="120"/>
      <c r="BR5" s="120"/>
      <c r="BS5" s="120"/>
      <c r="BT5" s="120"/>
      <c r="BU5" s="120"/>
    </row>
    <row r="6" spans="1:73" hidden="1">
      <c r="A6" s="87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87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87"/>
      <c r="BO6" s="45"/>
      <c r="BP6" s="45"/>
      <c r="BQ6" s="45"/>
      <c r="BR6" s="45"/>
      <c r="BS6" s="45"/>
      <c r="BT6" s="45"/>
    </row>
    <row r="7" spans="1:73" hidden="1">
      <c r="A7" s="88" t="str">
        <f>Stac!C10</f>
        <v>Moduł kształcenia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89" t="str">
        <f>Stac!C10</f>
        <v>Moduł kształcenia</v>
      </c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89" t="str">
        <f>Stac!C10</f>
        <v>Moduł kształcenia</v>
      </c>
      <c r="BO7" s="46"/>
      <c r="BP7" s="46"/>
      <c r="BQ7" s="46"/>
      <c r="BR7" s="46"/>
      <c r="BS7" s="46"/>
      <c r="BT7" s="46"/>
    </row>
    <row r="8" spans="1:73">
      <c r="A8" s="89" t="str">
        <f>Stac!C9</f>
        <v>Semestr 1: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89" t="str">
        <f>Stac!C9</f>
        <v>Semestr 1:</v>
      </c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89" t="str">
        <f>Stac!C9</f>
        <v>Semestr 1:</v>
      </c>
      <c r="BO8" s="46"/>
      <c r="BP8" s="46"/>
      <c r="BQ8" s="46"/>
      <c r="BR8" s="46"/>
      <c r="BS8" s="46"/>
      <c r="BT8" s="46"/>
      <c r="BU8" s="46"/>
    </row>
    <row r="9" spans="1:73">
      <c r="A9" s="88" t="str">
        <f>Stac!C11</f>
        <v>Analiza matematyczna</v>
      </c>
      <c r="B9" s="47" t="str">
        <f>IF(ISERR(FIND(B$4,Stac!$R11))=FALSE,IF(ISERR(FIND(CONCATENATE(B$4,"+"),Stac!$R11))=FALSE,IF(ISERR(FIND(CONCATENATE(B$4,"++"),Stac!$R11))=FALSE,IF(ISERR(FIND(CONCATENATE(B$4,"+++"),Stac!$R11))=FALSE,"+++","++"),"+")," ")," ")</f>
        <v>+++</v>
      </c>
      <c r="C9" s="47" t="str">
        <f>IF(ISERR(FIND(C$4,Stac!$R11))=FALSE,IF(ISERR(FIND(CONCATENATE(C$4,"+"),Stac!$R11))=FALSE,IF(ISERR(FIND(CONCATENATE(C$4,"++"),Stac!$R11))=FALSE,IF(ISERR(FIND(CONCATENATE(C$4,"+++"),Stac!$R11))=FALSE,"+++","++"),"+")," ")," ")</f>
        <v/>
      </c>
      <c r="D9" s="47" t="str">
        <f>IF(ISERR(FIND(D$4,Stac!$R11))=FALSE,IF(ISERR(FIND(CONCATENATE(D$4,"+"),Stac!$R11))=FALSE,IF(ISERR(FIND(CONCATENATE(D$4,"++"),Stac!$R11))=FALSE,IF(ISERR(FIND(CONCATENATE(D$4,"+++"),Stac!$R11))=FALSE,"+++","++"),"+")," ")," ")</f>
        <v/>
      </c>
      <c r="E9" s="47" t="str">
        <f>IF(ISERR(FIND(E$4,Stac!$R11))=FALSE,IF(ISERR(FIND(CONCATENATE(E$4,"+"),Stac!$R11))=FALSE,IF(ISERR(FIND(CONCATENATE(E$4,"++"),Stac!$R11))=FALSE,IF(ISERR(FIND(CONCATENATE(E$4,"+++"),Stac!$R11))=FALSE,"+++","++"),"+")," ")," ")</f>
        <v/>
      </c>
      <c r="F9" s="47" t="str">
        <f>IF(ISERR(FIND(F$4,Stac!$R11))=FALSE,IF(ISERR(FIND(CONCATENATE(F$4,"+"),Stac!$R11))=FALSE,IF(ISERR(FIND(CONCATENATE(F$4,"++"),Stac!$R11))=FALSE,IF(ISERR(FIND(CONCATENATE(F$4,"+++"),Stac!$R11))=FALSE,"+++","++"),"+")," ")," ")</f>
        <v/>
      </c>
      <c r="G9" s="47" t="str">
        <f>IF(ISERR(FIND(G$4,Stac!$R11))=FALSE,IF(ISERR(FIND(CONCATENATE(G$4,"+"),Stac!$R11))=FALSE,IF(ISERR(FIND(CONCATENATE(G$4,"++"),Stac!$R11))=FALSE,IF(ISERR(FIND(CONCATENATE(G$4,"+++"),Stac!$R11))=FALSE,"+++","++"),"+")," ")," ")</f>
        <v/>
      </c>
      <c r="H9" s="47" t="str">
        <f>IF(ISERR(FIND(H$4,Stac!$R11))=FALSE,IF(ISERR(FIND(CONCATENATE(H$4,"+"),Stac!$R11))=FALSE,IF(ISERR(FIND(CONCATENATE(H$4,"++"),Stac!$R11))=FALSE,IF(ISERR(FIND(CONCATENATE(H$4,"+++"),Stac!$R11))=FALSE,"+++","++"),"+")," ")," ")</f>
        <v/>
      </c>
      <c r="I9" s="47" t="str">
        <f>IF(ISERR(FIND(I$4,Stac!$R11))=FALSE,IF(ISERR(FIND(CONCATENATE(I$4,"+"),Stac!$R11))=FALSE,IF(ISERR(FIND(CONCATENATE(I$4,"++"),Stac!$R11))=FALSE,IF(ISERR(FIND(CONCATENATE(I$4,"+++"),Stac!$R11))=FALSE,"+++","++"),"+")," ")," ")</f>
        <v/>
      </c>
      <c r="J9" s="47" t="str">
        <f>IF(ISERR(FIND(J$4,Stac!$R11))=FALSE,IF(ISERR(FIND(CONCATENATE(J$4,"+"),Stac!$R11))=FALSE,IF(ISERR(FIND(CONCATENATE(J$4,"++"),Stac!$R11))=FALSE,IF(ISERR(FIND(CONCATENATE(J$4,"+++"),Stac!$R11))=FALSE,"+++","++"),"+")," ")," ")</f>
        <v/>
      </c>
      <c r="K9" s="47" t="str">
        <f>IF(ISERR(FIND(K$4,Stac!$R11))=FALSE,IF(ISERR(FIND(CONCATENATE(K$4,"+"),Stac!$R11))=FALSE,IF(ISERR(FIND(CONCATENATE(K$4,"++"),Stac!$R11))=FALSE,IF(ISERR(FIND(CONCATENATE(K$4,"+++"),Stac!$R11))=FALSE,"+++","++"),"+")," ")," ")</f>
        <v/>
      </c>
      <c r="L9" s="47" t="str">
        <f>IF(ISERR(FIND(L$4,Stac!$R11))=FALSE,IF(ISERR(FIND(CONCATENATE(L$4,"+"),Stac!$R11))=FALSE,IF(ISERR(FIND(CONCATENATE(L$4,"++"),Stac!$R11))=FALSE,IF(ISERR(FIND(CONCATENATE(L$4,"+++"),Stac!$R11))=FALSE,"+++","++"),"+")," ")," ")</f>
        <v/>
      </c>
      <c r="M9" s="47" t="str">
        <f>IF(ISERR(FIND(M$4,Stac!$R11))=FALSE,IF(ISERR(FIND(CONCATENATE(M$4,"+"),Stac!$R11))=FALSE,IF(ISERR(FIND(CONCATENATE(M$4,"++"),Stac!$R11))=FALSE,IF(ISERR(FIND(CONCATENATE(M$4,"+++"),Stac!$R11))=FALSE,"+++","++"),"+")," ")," ")</f>
        <v/>
      </c>
      <c r="N9" s="47" t="str">
        <f>IF(ISERR(FIND(N$4,Stac!$R11))=FALSE,IF(ISERR(FIND(CONCATENATE(N$4,"+"),Stac!$R11))=FALSE,IF(ISERR(FIND(CONCATENATE(N$4,"++"),Stac!$R11))=FALSE,IF(ISERR(FIND(CONCATENATE(N$4,"+++"),Stac!$R11))=FALSE,"+++","++"),"+")," ")," ")</f>
        <v/>
      </c>
      <c r="O9" s="47" t="str">
        <f>IF(ISERR(FIND(O$4,Stac!$R11))=FALSE,IF(ISERR(FIND(CONCATENATE(O$4,"+"),Stac!$R11))=FALSE,IF(ISERR(FIND(CONCATENATE(O$4,"++"),Stac!$R11))=FALSE,IF(ISERR(FIND(CONCATENATE(O$4,"+++"),Stac!$R11))=FALSE,"+++","++"),"+")," ")," ")</f>
        <v/>
      </c>
      <c r="P9" s="47" t="str">
        <f>IF(ISERR(FIND(P$4,Stac!$R11))=FALSE,IF(ISERR(FIND(CONCATENATE(P$4,"+"),Stac!$R11))=FALSE,IF(ISERR(FIND(CONCATENATE(P$4,"++"),Stac!$R11))=FALSE,IF(ISERR(FIND(CONCATENATE(P$4,"+++"),Stac!$R11))=FALSE,"+++","++"),"+")," ")," ")</f>
        <v/>
      </c>
      <c r="Q9" s="47" t="str">
        <f>IF(ISERR(FIND(Q$4,Stac!$R11))=FALSE,IF(ISERR(FIND(CONCATENATE(Q$4,"+"),Stac!$R11))=FALSE,IF(ISERR(FIND(CONCATENATE(Q$4,"++"),Stac!$R11))=FALSE,IF(ISERR(FIND(CONCATENATE(Q$4,"+++"),Stac!$R11))=FALSE,"+++","++"),"+")," ")," ")</f>
        <v/>
      </c>
      <c r="R9" s="47" t="str">
        <f>IF(ISERR(FIND(R$4,Stac!$R11))=FALSE,IF(ISERR(FIND(CONCATENATE(R$4,"+"),Stac!$R11))=FALSE,IF(ISERR(FIND(CONCATENATE(R$4,"++"),Stac!$R11))=FALSE,IF(ISERR(FIND(CONCATENATE(R$4,"+++"),Stac!$R11))=FALSE,"+++","++"),"+")," ")," ")</f>
        <v/>
      </c>
      <c r="S9" s="47" t="str">
        <f>IF(ISERR(FIND(S$4,Stac!$R11))=FALSE,IF(ISERR(FIND(CONCATENATE(S$4,"+"),Stac!$R11))=FALSE,IF(ISERR(FIND(CONCATENATE(S$4,"++"),Stac!$R11))=FALSE,IF(ISERR(FIND(CONCATENATE(S$4,"+++"),Stac!$R11))=FALSE,"+++","++"),"+")," ")," ")</f>
        <v/>
      </c>
      <c r="T9" s="47" t="str">
        <f>IF(ISERR(FIND(T$4,Stac!$R11))=FALSE,IF(ISERR(FIND(CONCATENATE(T$4,"+"),Stac!$R11))=FALSE,IF(ISERR(FIND(CONCATENATE(T$4,"++"),Stac!$R11))=FALSE,IF(ISERR(FIND(CONCATENATE(T$4,"+++"),Stac!$R11))=FALSE,"+++","++"),"+")," ")," ")</f>
        <v/>
      </c>
      <c r="U9" s="47" t="str">
        <f>IF(ISERR(FIND(U$4,Stac!$R11))=FALSE,IF(ISERR(FIND(CONCATENATE(U$4,"+"),Stac!$R11))=FALSE,IF(ISERR(FIND(CONCATENATE(U$4,"++"),Stac!$R11))=FALSE,IF(ISERR(FIND(CONCATENATE(U$4,"+++"),Stac!$R11))=FALSE,"+++","++"),"+")," ")," ")</f>
        <v/>
      </c>
      <c r="V9" s="47" t="str">
        <f>IF(ISERR(FIND(V$4,Stac!$R11))=FALSE,IF(ISERR(FIND(CONCATENATE(V$4,"+"),Stac!$R11))=FALSE,IF(ISERR(FIND(CONCATENATE(V$4,"++"),Stac!$R11))=FALSE,IF(ISERR(FIND(CONCATENATE(V$4,"+++"),Stac!$R11))=FALSE,"+++","++"),"+")," ")," ")</f>
        <v/>
      </c>
      <c r="W9" s="47" t="str">
        <f>IF(ISERR(FIND(W$4,Stac!$R11))=FALSE,IF(ISERR(FIND(CONCATENATE(W$4,"+"),Stac!$R11))=FALSE,IF(ISERR(FIND(CONCATENATE(W$4,"++"),Stac!$R11))=FALSE,IF(ISERR(FIND(CONCATENATE(W$4,"+++"),Stac!$R11))=FALSE,"+++","++"),"+")," ")," ")</f>
        <v/>
      </c>
      <c r="X9" s="47" t="str">
        <f>IF(ISERR(FIND(X$4,Stac!$R11))=FALSE,IF(ISERR(FIND(CONCATENATE(X$4,"+"),Stac!$R11))=FALSE,IF(ISERR(FIND(CONCATENATE(X$4,"++"),Stac!$R11))=FALSE,IF(ISERR(FIND(CONCATENATE(X$4,"+++"),Stac!$R11))=FALSE,"+++","++"),"+")," ")," ")</f>
        <v/>
      </c>
      <c r="Y9" s="47" t="str">
        <f>IF(ISERR(FIND(Y$4,Stac!$R11))=FALSE,IF(ISERR(FIND(CONCATENATE(Y$4,"+"),Stac!$R11))=FALSE,IF(ISERR(FIND(CONCATENATE(Y$4,"++"),Stac!$R11))=FALSE,IF(ISERR(FIND(CONCATENATE(Y$4,"+++"),Stac!$R11))=FALSE,"+++","++"),"+")," ")," ")</f>
        <v/>
      </c>
      <c r="Z9" s="47" t="str">
        <f>IF(ISERR(FIND(Z$4,Stac!$R11))=FALSE,IF(ISERR(FIND(CONCATENATE(Z$4,"+"),Stac!$R11))=FALSE,IF(ISERR(FIND(CONCATENATE(Z$4,"++"),Stac!$R11))=FALSE,IF(ISERR(FIND(CONCATENATE(Z$4,"+++"),Stac!$R11))=FALSE,"+++","++"),"+")," ")," ")</f>
        <v/>
      </c>
      <c r="AA9" s="47" t="str">
        <f>IF(ISERR(FIND(AA$4,Stac!$R11))=FALSE,IF(ISERR(FIND(CONCATENATE(AA$4,"+"),Stac!$R11))=FALSE,IF(ISERR(FIND(CONCATENATE(AA$4,"++"),Stac!$R11))=FALSE,IF(ISERR(FIND(CONCATENATE(AA$4,"+++"),Stac!$R11))=FALSE,"+++","++"),"+")," ")," ")</f>
        <v/>
      </c>
      <c r="AB9" s="47" t="str">
        <f>IF(ISERR(FIND(AB$4,Stac!$R11))=FALSE,IF(ISERR(FIND(CONCATENATE(AB$4,"+"),Stac!$R11))=FALSE,IF(ISERR(FIND(CONCATENATE(AB$4,"++"),Stac!$R11))=FALSE,IF(ISERR(FIND(CONCATENATE(AB$4,"+++"),Stac!$R11))=FALSE,"+++","++"),"+")," ")," ")</f>
        <v/>
      </c>
      <c r="AC9" s="47" t="str">
        <f>IF(ISERR(FIND(AC$4,Stac!$R11))=FALSE,IF(ISERR(FIND(CONCATENATE(AC$4,"+"),Stac!$R11))=FALSE,IF(ISERR(FIND(CONCATENATE(AC$4,"++"),Stac!$R11))=FALSE,IF(ISERR(FIND(CONCATENATE(AC$4,"+++"),Stac!$R11))=FALSE,"+++","++"),"+")," ")," ")</f>
        <v/>
      </c>
      <c r="AD9" s="112" t="str">
        <f>Stac!C11</f>
        <v>Analiza matematyczna</v>
      </c>
      <c r="AE9" s="47" t="str">
        <f>IF(ISERR(FIND(AE$4,Stac!$S11))=FALSE,IF(ISERR(FIND(CONCATENATE(AE$4,"+"),Stac!$S11))=FALSE,IF(ISERR(FIND(CONCATENATE(AE$4,"++"),Stac!$S11))=FALSE,IF(ISERR(FIND(CONCATENATE(AE$4,"+++"),Stac!$S11))=FALSE,"+++","++"),"+")," ")," ")</f>
        <v>+</v>
      </c>
      <c r="AF9" s="47" t="str">
        <f>IF(ISERR(FIND(AF$4,Stac!$S11))=FALSE,IF(ISERR(FIND(CONCATENATE(AF$4,"+"),Stac!$S11))=FALSE,IF(ISERR(FIND(CONCATENATE(AF$4,"++"),Stac!$S11))=FALSE,IF(ISERR(FIND(CONCATENATE(AF$4,"+++"),Stac!$S11))=FALSE,"+++","++"),"+")," ")," ")</f>
        <v/>
      </c>
      <c r="AG9" s="47" t="str">
        <f>IF(ISERR(FIND(AG$4,Stac!$S11))=FALSE,IF(ISERR(FIND(CONCATENATE(AG$4,"+"),Stac!$S11))=FALSE,IF(ISERR(FIND(CONCATENATE(AG$4,"++"),Stac!$S11))=FALSE,IF(ISERR(FIND(CONCATENATE(AG$4,"+++"),Stac!$S11))=FALSE,"+++","++"),"+")," ")," ")</f>
        <v/>
      </c>
      <c r="AH9" s="47" t="str">
        <f>IF(ISERR(FIND(AH$4,Stac!$S11))=FALSE,IF(ISERR(FIND(CONCATENATE(AH$4,"+"),Stac!$S11))=FALSE,IF(ISERR(FIND(CONCATENATE(AH$4,"++"),Stac!$S11))=FALSE,IF(ISERR(FIND(CONCATENATE(AH$4,"+++"),Stac!$S11))=FALSE,"+++","++"),"+")," ")," ")</f>
        <v/>
      </c>
      <c r="AI9" s="47" t="str">
        <f>IF(ISERR(FIND(AI$4,Stac!$S11))=FALSE,IF(ISERR(FIND(CONCATENATE(AI$4,"+"),Stac!$S11))=FALSE,IF(ISERR(FIND(CONCATENATE(AI$4,"++"),Stac!$S11))=FALSE,IF(ISERR(FIND(CONCATENATE(AI$4,"+++"),Stac!$S11))=FALSE,"+++","++"),"+")," ")," ")</f>
        <v/>
      </c>
      <c r="AJ9" s="47" t="str">
        <f>IF(ISERR(FIND(AJ$4,Stac!$S11))=FALSE,IF(ISERR(FIND(CONCATENATE(AJ$4,"+"),Stac!$S11))=FALSE,IF(ISERR(FIND(CONCATENATE(AJ$4,"++"),Stac!$S11))=FALSE,IF(ISERR(FIND(CONCATENATE(AJ$4,"+++"),Stac!$S11))=FALSE,"+++","++"),"+")," ")," ")</f>
        <v/>
      </c>
      <c r="AK9" s="47" t="str">
        <f>IF(ISERR(FIND(AK$4,Stac!$S11))=FALSE,IF(ISERR(FIND(CONCATENATE(AK$4,"+"),Stac!$S11))=FALSE,IF(ISERR(FIND(CONCATENATE(AK$4,"++"),Stac!$S11))=FALSE,IF(ISERR(FIND(CONCATENATE(AK$4,"+++"),Stac!$S11))=FALSE,"+++","++"),"+")," ")," ")</f>
        <v/>
      </c>
      <c r="AL9" s="47" t="str">
        <f>IF(ISERR(FIND(AL$4,Stac!$S11))=FALSE,IF(ISERR(FIND(CONCATENATE(AL$4,"+"),Stac!$S11))=FALSE,IF(ISERR(FIND(CONCATENATE(AL$4,"++"),Stac!$S11))=FALSE,IF(ISERR(FIND(CONCATENATE(AL$4,"+++"),Stac!$S11))=FALSE,"+++","++"),"+")," ")," ")</f>
        <v/>
      </c>
      <c r="AM9" s="47" t="str">
        <f>IF(ISERR(FIND(AM$4,Stac!$S11))=FALSE,IF(ISERR(FIND(CONCATENATE(AM$4,"+"),Stac!$S11))=FALSE,IF(ISERR(FIND(CONCATENATE(AM$4,"++"),Stac!$S11))=FALSE,IF(ISERR(FIND(CONCATENATE(AM$4,"+++"),Stac!$S11))=FALSE,"+++","++"),"+")," ")," ")</f>
        <v/>
      </c>
      <c r="AN9" s="47" t="str">
        <f>IF(ISERR(FIND(AN$4,Stac!$S11))=FALSE,IF(ISERR(FIND(CONCATENATE(AN$4,"+"),Stac!$S11))=FALSE,IF(ISERR(FIND(CONCATENATE(AN$4,"++"),Stac!$S11))=FALSE,IF(ISERR(FIND(CONCATENATE(AN$4,"+++"),Stac!$S11))=FALSE,"+++","++"),"+")," ")," ")</f>
        <v/>
      </c>
      <c r="AO9" s="47" t="str">
        <f>IF(ISERR(FIND(AO$4,Stac!$S11))=FALSE,IF(ISERR(FIND(CONCATENATE(AO$4,"+"),Stac!$S11))=FALSE,IF(ISERR(FIND(CONCATENATE(AO$4,"++"),Stac!$S11))=FALSE,IF(ISERR(FIND(CONCATENATE(AO$4,"+++"),Stac!$S11))=FALSE,"+++","++"),"+")," ")," ")</f>
        <v/>
      </c>
      <c r="AP9" s="47" t="str">
        <f>IF(ISERR(FIND(AP$4,Stac!$S11))=FALSE,IF(ISERR(FIND(CONCATENATE(AP$4,"+"),Stac!$S11))=FALSE,IF(ISERR(FIND(CONCATENATE(AP$4,"++"),Stac!$S11))=FALSE,IF(ISERR(FIND(CONCATENATE(AP$4,"+++"),Stac!$S11))=FALSE,"+++","++"),"+")," ")," ")</f>
        <v/>
      </c>
      <c r="AQ9" s="47" t="str">
        <f>IF(ISERR(FIND(AQ$4,Stac!$S11))=FALSE,IF(ISERR(FIND(CONCATENATE(AQ$4,"+"),Stac!$S11))=FALSE,IF(ISERR(FIND(CONCATENATE(AQ$4,"++"),Stac!$S11))=FALSE,IF(ISERR(FIND(CONCATENATE(AQ$4,"+++"),Stac!$S11))=FALSE,"+++","++"),"+")," ")," ")</f>
        <v/>
      </c>
      <c r="AR9" s="47" t="str">
        <f>IF(ISERR(FIND(AR$4,Stac!$S11))=FALSE,IF(ISERR(FIND(CONCATENATE(AR$4,"+"),Stac!$S11))=FALSE,IF(ISERR(FIND(CONCATENATE(AR$4,"++"),Stac!$S11))=FALSE,IF(ISERR(FIND(CONCATENATE(AR$4,"+++"),Stac!$S11))=FALSE,"+++","++"),"+")," ")," ")</f>
        <v/>
      </c>
      <c r="AS9" s="47" t="str">
        <f>IF(ISERR(FIND(AS$4,Stac!$S11))=FALSE,IF(ISERR(FIND(CONCATENATE(AS$4,"+"),Stac!$S11))=FALSE,IF(ISERR(FIND(CONCATENATE(AS$4,"++"),Stac!$S11))=FALSE,IF(ISERR(FIND(CONCATENATE(AS$4,"+++"),Stac!$S11))=FALSE,"+++","++"),"+")," ")," ")</f>
        <v/>
      </c>
      <c r="AT9" s="47" t="str">
        <f>IF(ISERR(FIND(AT$4,Stac!$S11))=FALSE,IF(ISERR(FIND(CONCATENATE(AT$4,"+"),Stac!$S11))=FALSE,IF(ISERR(FIND(CONCATENATE(AT$4,"++"),Stac!$S11))=FALSE,IF(ISERR(FIND(CONCATENATE(AT$4,"+++"),Stac!$S11))=FALSE,"+++","++"),"+")," ")," ")</f>
        <v/>
      </c>
      <c r="AU9" s="47" t="str">
        <f>IF(ISERR(FIND(AU$4,Stac!$S11))=FALSE,IF(ISERR(FIND(CONCATENATE(AU$4,"+"),Stac!$S11))=FALSE,IF(ISERR(FIND(CONCATENATE(AU$4,"++"),Stac!$S11))=FALSE,IF(ISERR(FIND(CONCATENATE(AU$4,"+++"),Stac!$S11))=FALSE,"+++","++"),"+")," ")," ")</f>
        <v/>
      </c>
      <c r="AV9" s="47" t="str">
        <f>IF(ISERR(FIND(AV$4,Stac!$S11))=FALSE,IF(ISERR(FIND(CONCATENATE(AV$4,"+"),Stac!$S11))=FALSE,IF(ISERR(FIND(CONCATENATE(AV$4,"++"),Stac!$S11))=FALSE,IF(ISERR(FIND(CONCATENATE(AV$4,"+++"),Stac!$S11))=FALSE,"+++","++"),"+")," ")," ")</f>
        <v/>
      </c>
      <c r="AW9" s="47" t="str">
        <f>IF(ISERR(FIND(AW$4,Stac!$S11))=FALSE,IF(ISERR(FIND(CONCATENATE(AW$4,"+"),Stac!$S11))=FALSE,IF(ISERR(FIND(CONCATENATE(AW$4,"++"),Stac!$S11))=FALSE,IF(ISERR(FIND(CONCATENATE(AW$4,"+++"),Stac!$S11))=FALSE,"+++","++"),"+")," ")," ")</f>
        <v/>
      </c>
      <c r="AX9" s="47" t="str">
        <f>IF(ISERR(FIND(AX$4,Stac!$S11))=FALSE,IF(ISERR(FIND(CONCATENATE(AX$4,"+"),Stac!$S11))=FALSE,IF(ISERR(FIND(CONCATENATE(AX$4,"++"),Stac!$S11))=FALSE,IF(ISERR(FIND(CONCATENATE(AX$4,"+++"),Stac!$S11))=FALSE,"+++","++"),"+")," ")," ")</f>
        <v/>
      </c>
      <c r="AY9" s="47" t="str">
        <f>IF(ISERR(FIND(AY$4,Stac!$S11))=FALSE,IF(ISERR(FIND(CONCATENATE(AY$4,"+"),Stac!$S11))=FALSE,IF(ISERR(FIND(CONCATENATE(AY$4,"++"),Stac!$S11))=FALSE,IF(ISERR(FIND(CONCATENATE(AY$4,"+++"),Stac!$S11))=FALSE,"+++","++"),"+")," ")," ")</f>
        <v/>
      </c>
      <c r="AZ9" s="47" t="str">
        <f>IF(ISERR(FIND(AZ$4,Stac!$S11))=FALSE,IF(ISERR(FIND(CONCATENATE(AZ$4,"+"),Stac!$S11))=FALSE,IF(ISERR(FIND(CONCATENATE(AZ$4,"++"),Stac!$S11))=FALSE,IF(ISERR(FIND(CONCATENATE(AZ$4,"+++"),Stac!$S11))=FALSE,"+++","++"),"+")," ")," ")</f>
        <v/>
      </c>
      <c r="BA9" s="47" t="str">
        <f>IF(ISERR(FIND(BA$4,Stac!$S11))=FALSE,IF(ISERR(FIND(CONCATENATE(BA$4,"+"),Stac!$S11))=FALSE,IF(ISERR(FIND(CONCATENATE(BA$4,"++"),Stac!$S11))=FALSE,IF(ISERR(FIND(CONCATENATE(BA$4,"+++"),Stac!$S11))=FALSE,"+++","++"),"+")," ")," ")</f>
        <v/>
      </c>
      <c r="BB9" s="47" t="str">
        <f>IF(ISERR(FIND(BB$4,Stac!$S11))=FALSE,IF(ISERR(FIND(CONCATENATE(BB$4,"+"),Stac!$S11))=FALSE,IF(ISERR(FIND(CONCATENATE(BB$4,"++"),Stac!$S11))=FALSE,IF(ISERR(FIND(CONCATENATE(BB$4,"+++"),Stac!$S11))=FALSE,"+++","++"),"+")," ")," ")</f>
        <v/>
      </c>
      <c r="BC9" s="47" t="str">
        <f>IF(ISERR(FIND(BC$4,Stac!$S11))=FALSE,IF(ISERR(FIND(CONCATENATE(BC$4,"+"),Stac!$S11))=FALSE,IF(ISERR(FIND(CONCATENATE(BC$4,"++"),Stac!$S11))=FALSE,IF(ISERR(FIND(CONCATENATE(BC$4,"+++"),Stac!$S11))=FALSE,"+++","++"),"+")," ")," ")</f>
        <v/>
      </c>
      <c r="BD9" s="47" t="str">
        <f>IF(ISERR(FIND(BD$4,Stac!$S11))=FALSE,IF(ISERR(FIND(CONCATENATE(BD$4,"+"),Stac!$S11))=FALSE,IF(ISERR(FIND(CONCATENATE(BD$4,"++"),Stac!$S11))=FALSE,IF(ISERR(FIND(CONCATENATE(BD$4,"+++"),Stac!$S11))=FALSE,"+++","++"),"+")," ")," ")</f>
        <v/>
      </c>
      <c r="BE9" s="47" t="str">
        <f>IF(ISERR(FIND(BE$4,Stac!$S11))=FALSE,IF(ISERR(FIND(CONCATENATE(BE$4,"+"),Stac!$S11))=FALSE,IF(ISERR(FIND(CONCATENATE(BE$4,"++"),Stac!$S11))=FALSE,IF(ISERR(FIND(CONCATENATE(BE$4,"+++"),Stac!$S11))=FALSE,"+++","++"),"+")," ")," ")</f>
        <v/>
      </c>
      <c r="BF9" s="47" t="str">
        <f>IF(ISERR(FIND(BF$4,Stac!$S11))=FALSE,IF(ISERR(FIND(CONCATENATE(BF$4,"+"),Stac!$S11))=FALSE,IF(ISERR(FIND(CONCATENATE(BF$4,"++"),Stac!$S11))=FALSE,IF(ISERR(FIND(CONCATENATE(BF$4,"+++"),Stac!$S11))=FALSE,"+++","++"),"+")," ")," ")</f>
        <v/>
      </c>
      <c r="BG9" s="47" t="str">
        <f>IF(ISERR(FIND(BG$4,Stac!$S11))=FALSE,IF(ISERR(FIND(CONCATENATE(BG$4,"+"),Stac!$S11))=FALSE,IF(ISERR(FIND(CONCATENATE(BG$4,"++"),Stac!$S11))=FALSE,IF(ISERR(FIND(CONCATENATE(BG$4,"+++"),Stac!$S11))=FALSE,"+++","++"),"+")," ")," ")</f>
        <v/>
      </c>
      <c r="BH9" s="47" t="str">
        <f>IF(ISERR(FIND(BH$4,Stac!$S11))=FALSE,IF(ISERR(FIND(CONCATENATE(BH$4,"+"),Stac!$S11))=FALSE,IF(ISERR(FIND(CONCATENATE(BH$4,"++"),Stac!$S11))=FALSE,IF(ISERR(FIND(CONCATENATE(BH$4,"+++"),Stac!$S11))=FALSE,"+++","++"),"+")," ")," ")</f>
        <v/>
      </c>
      <c r="BI9" s="47" t="str">
        <f>IF(ISERR(FIND(BI$4,Stac!$S11))=FALSE,IF(ISERR(FIND(CONCATENATE(BI$4,"+"),Stac!$S11))=FALSE,IF(ISERR(FIND(CONCATENATE(BI$4,"++"),Stac!$S11))=FALSE,IF(ISERR(FIND(CONCATENATE(BI$4,"+++"),Stac!$S11))=FALSE,"+++","++"),"+")," ")," ")</f>
        <v/>
      </c>
      <c r="BJ9" s="47" t="str">
        <f>IF(ISERR(FIND(BJ$4,Stac!$S11))=FALSE,IF(ISERR(FIND(CONCATENATE(BJ$4,"+"),Stac!$S11))=FALSE,IF(ISERR(FIND(CONCATENATE(BJ$4,"++"),Stac!$S11))=FALSE,IF(ISERR(FIND(CONCATENATE(BJ$4,"+++"),Stac!$S11))=FALSE,"+++","++"),"+")," ")," ")</f>
        <v/>
      </c>
      <c r="BK9" s="47" t="str">
        <f>IF(ISERR(FIND(BK$4,Stac!$S11))=FALSE,IF(ISERR(FIND(CONCATENATE(BK$4,"+"),Stac!$S11))=FALSE,IF(ISERR(FIND(CONCATENATE(BK$4,"++"),Stac!$S11))=FALSE,IF(ISERR(FIND(CONCATENATE(BK$4,"+++"),Stac!$S11))=FALSE,"+++","++"),"+")," ")," ")</f>
        <v/>
      </c>
      <c r="BL9" s="47" t="str">
        <f>IF(ISERR(FIND(BL$4,Stac!$S11))=FALSE,IF(ISERR(FIND(CONCATENATE(BL$4,"+"),Stac!$S11))=FALSE,IF(ISERR(FIND(CONCATENATE(BL$4,"++"),Stac!$S11))=FALSE,IF(ISERR(FIND(CONCATENATE(BL$4,"+++"),Stac!$S11))=FALSE,"+++","++"),"+")," ")," ")</f>
        <v/>
      </c>
      <c r="BM9" s="47" t="str">
        <f>IF(ISERR(FIND(BM$4,Stac!$S11))=FALSE,IF(ISERR(FIND(CONCATENATE(BM$4,"+"),Stac!$S11))=FALSE,IF(ISERR(FIND(CONCATENATE(BM$4,"++"),Stac!$S11))=FALSE,IF(ISERR(FIND(CONCATENATE(BM$4,"+++"),Stac!$S11))=FALSE,"+++","++"),"+")," ")," ")</f>
        <v/>
      </c>
      <c r="BN9" s="112" t="str">
        <f>Stac!C11</f>
        <v>Analiza matematyczna</v>
      </c>
      <c r="BO9" s="47" t="str">
        <f>IF(ISERR(FIND(BO$4,Stac!$T11))=FALSE,IF(ISERR(FIND(CONCATENATE(BO$4,"+"),Stac!$T11))=FALSE,IF(ISERR(FIND(CONCATENATE(BO$4,"++"),Stac!$T11))=FALSE,IF(ISERR(FIND(CONCATENATE(BO$4,"+++"),Stac!$T11))=FALSE,"+++","++"),"+")," ")," ")</f>
        <v>++</v>
      </c>
      <c r="BP9" s="47" t="str">
        <f>IF(ISERR(FIND(BP$4,Stac!$T11))=FALSE,IF(ISERR(FIND(CONCATENATE(BP$4,"+"),Stac!$T11))=FALSE,IF(ISERR(FIND(CONCATENATE(BP$4,"++"),Stac!$T11))=FALSE,IF(ISERR(FIND(CONCATENATE(BP$4,"+++"),Stac!$T11))=FALSE,"+++","++"),"+")," ")," ")</f>
        <v/>
      </c>
      <c r="BQ9" s="47" t="str">
        <f>IF(ISERR(FIND(BQ$4,Stac!$T11))=FALSE,IF(ISERR(FIND(CONCATENATE(BQ$4,"+"),Stac!$T11))=FALSE,IF(ISERR(FIND(CONCATENATE(BQ$4,"++"),Stac!$T11))=FALSE,IF(ISERR(FIND(CONCATENATE(BQ$4,"+++"),Stac!$T11))=FALSE,"+++","++"),"+")," ")," ")</f>
        <v>+</v>
      </c>
      <c r="BR9" s="47" t="str">
        <f>IF(ISERR(FIND(BR$4,Stac!$T11))=FALSE,IF(ISERR(FIND(CONCATENATE(BR$4,"+"),Stac!$T11))=FALSE,IF(ISERR(FIND(CONCATENATE(BR$4,"++"),Stac!$T11))=FALSE,IF(ISERR(FIND(CONCATENATE(BR$4,"+++"),Stac!$T11))=FALSE,"+++","++"),"+")," ")," ")</f>
        <v>+</v>
      </c>
      <c r="BS9" s="47" t="str">
        <f>IF(ISERR(FIND(BS$4,Stac!$T11))=FALSE,IF(ISERR(FIND(CONCATENATE(BS$4,"+"),Stac!$T11))=FALSE,IF(ISERR(FIND(CONCATENATE(BS$4,"++"),Stac!$T11))=FALSE,IF(ISERR(FIND(CONCATENATE(BS$4,"+++"),Stac!$T11))=FALSE,"+++","++"),"+")," ")," ")</f>
        <v/>
      </c>
      <c r="BT9" s="47" t="str">
        <f>IF(ISERR(FIND(BT$4,Stac!$T11))=FALSE,IF(ISERR(FIND(CONCATENATE(BT$4,"+"),Stac!$T11))=FALSE,IF(ISERR(FIND(CONCATENATE(BT$4,"++"),Stac!$T11))=FALSE,IF(ISERR(FIND(CONCATENATE(BT$4,"+++"),Stac!$T11))=FALSE,"+++","++"),"+")," ")," ")</f>
        <v/>
      </c>
      <c r="BU9" s="47" t="str">
        <f>IF(ISERR(FIND(BU$4,Stac!$T11))=FALSE,IF(ISERR(FIND(CONCATENATE(BU$4,"+"),Stac!$T11))=FALSE,IF(ISERR(FIND(CONCATENATE(BU$4,"++"),Stac!$T11))=FALSE,IF(ISERR(FIND(CONCATENATE(BU$4,"+++"),Stac!$T11))=FALSE,"+++","++"),"+")," ")," ")</f>
        <v/>
      </c>
    </row>
    <row r="10" spans="1:73">
      <c r="A10" s="88" t="str">
        <f>Stac!C12</f>
        <v>Podstawy informatyki</v>
      </c>
      <c r="B10" s="47" t="str">
        <f>IF(ISERR(FIND(B$4,Stac!$R12))=FALSE,IF(ISERR(FIND(CONCATENATE(B$4,"+"),Stac!$R12))=FALSE,IF(ISERR(FIND(CONCATENATE(B$4,"++"),Stac!$R12))=FALSE,IF(ISERR(FIND(CONCATENATE(B$4,"+++"),Stac!$R12))=FALSE,"+++","++"),"+")," ")," ")</f>
        <v/>
      </c>
      <c r="C10" s="47" t="str">
        <f>IF(ISERR(FIND(C$4,Stac!$R12))=FALSE,IF(ISERR(FIND(CONCATENATE(C$4,"+"),Stac!$R12))=FALSE,IF(ISERR(FIND(CONCATENATE(C$4,"++"),Stac!$R12))=FALSE,IF(ISERR(FIND(CONCATENATE(C$4,"+++"),Stac!$R12))=FALSE,"+++","++"),"+")," ")," ")</f>
        <v/>
      </c>
      <c r="D10" s="47" t="str">
        <f>IF(ISERR(FIND(D$4,Stac!$R12))=FALSE,IF(ISERR(FIND(CONCATENATE(D$4,"+"),Stac!$R12))=FALSE,IF(ISERR(FIND(CONCATENATE(D$4,"++"),Stac!$R12))=FALSE,IF(ISERR(FIND(CONCATENATE(D$4,"+++"),Stac!$R12))=FALSE,"+++","++"),"+")," ")," ")</f>
        <v/>
      </c>
      <c r="E10" s="47" t="str">
        <f>IF(ISERR(FIND(E$4,Stac!$R12))=FALSE,IF(ISERR(FIND(CONCATENATE(E$4,"+"),Stac!$R12))=FALSE,IF(ISERR(FIND(CONCATENATE(E$4,"++"),Stac!$R12))=FALSE,IF(ISERR(FIND(CONCATENATE(E$4,"+++"),Stac!$R12))=FALSE,"+++","++"),"+")," ")," ")</f>
        <v/>
      </c>
      <c r="F10" s="47" t="str">
        <f>IF(ISERR(FIND(F$4,Stac!$R12))=FALSE,IF(ISERR(FIND(CONCATENATE(F$4,"+"),Stac!$R12))=FALSE,IF(ISERR(FIND(CONCATENATE(F$4,"++"),Stac!$R12))=FALSE,IF(ISERR(FIND(CONCATENATE(F$4,"+++"),Stac!$R12))=FALSE,"+++","++"),"+")," ")," ")</f>
        <v/>
      </c>
      <c r="G10" s="47" t="str">
        <f>IF(ISERR(FIND(G$4,Stac!$R12))=FALSE,IF(ISERR(FIND(CONCATENATE(G$4,"+"),Stac!$R12))=FALSE,IF(ISERR(FIND(CONCATENATE(G$4,"++"),Stac!$R12))=FALSE,IF(ISERR(FIND(CONCATENATE(G$4,"+++"),Stac!$R12))=FALSE,"+++","++"),"+")," ")," ")</f>
        <v/>
      </c>
      <c r="H10" s="47" t="str">
        <f>IF(ISERR(FIND(H$4,Stac!$R12))=FALSE,IF(ISERR(FIND(CONCATENATE(H$4,"+"),Stac!$R12))=FALSE,IF(ISERR(FIND(CONCATENATE(H$4,"++"),Stac!$R12))=FALSE,IF(ISERR(FIND(CONCATENATE(H$4,"+++"),Stac!$R12))=FALSE,"+++","++"),"+")," ")," ")</f>
        <v/>
      </c>
      <c r="I10" s="47" t="str">
        <f>IF(ISERR(FIND(I$4,Stac!$R12))=FALSE,IF(ISERR(FIND(CONCATENATE(I$4,"+"),Stac!$R12))=FALSE,IF(ISERR(FIND(CONCATENATE(I$4,"++"),Stac!$R12))=FALSE,IF(ISERR(FIND(CONCATENATE(I$4,"+++"),Stac!$R12))=FALSE,"+++","++"),"+")," ")," ")</f>
        <v>+++</v>
      </c>
      <c r="J10" s="47" t="str">
        <f>IF(ISERR(FIND(J$4,Stac!$R12))=FALSE,IF(ISERR(FIND(CONCATENATE(J$4,"+"),Stac!$R12))=FALSE,IF(ISERR(FIND(CONCATENATE(J$4,"++"),Stac!$R12))=FALSE,IF(ISERR(FIND(CONCATENATE(J$4,"+++"),Stac!$R12))=FALSE,"+++","++"),"+")," ")," ")</f>
        <v>+++</v>
      </c>
      <c r="K10" s="47" t="str">
        <f>IF(ISERR(FIND(K$4,Stac!$R12))=FALSE,IF(ISERR(FIND(CONCATENATE(K$4,"+"),Stac!$R12))=FALSE,IF(ISERR(FIND(CONCATENATE(K$4,"++"),Stac!$R12))=FALSE,IF(ISERR(FIND(CONCATENATE(K$4,"+++"),Stac!$R12))=FALSE,"+++","++"),"+")," ")," ")</f>
        <v/>
      </c>
      <c r="L10" s="47" t="str">
        <f>IF(ISERR(FIND(L$4,Stac!$R12))=FALSE,IF(ISERR(FIND(CONCATENATE(L$4,"+"),Stac!$R12))=FALSE,IF(ISERR(FIND(CONCATENATE(L$4,"++"),Stac!$R12))=FALSE,IF(ISERR(FIND(CONCATENATE(L$4,"+++"),Stac!$R12))=FALSE,"+++","++"),"+")," ")," ")</f>
        <v/>
      </c>
      <c r="M10" s="47" t="str">
        <f>IF(ISERR(FIND(M$4,Stac!$R12))=FALSE,IF(ISERR(FIND(CONCATENATE(M$4,"+"),Stac!$R12))=FALSE,IF(ISERR(FIND(CONCATENATE(M$4,"++"),Stac!$R12))=FALSE,IF(ISERR(FIND(CONCATENATE(M$4,"+++"),Stac!$R12))=FALSE,"+++","++"),"+")," ")," ")</f>
        <v/>
      </c>
      <c r="N10" s="47" t="str">
        <f>IF(ISERR(FIND(N$4,Stac!$R12))=FALSE,IF(ISERR(FIND(CONCATENATE(N$4,"+"),Stac!$R12))=FALSE,IF(ISERR(FIND(CONCATENATE(N$4,"++"),Stac!$R12))=FALSE,IF(ISERR(FIND(CONCATENATE(N$4,"+++"),Stac!$R12))=FALSE,"+++","++"),"+")," ")," ")</f>
        <v/>
      </c>
      <c r="O10" s="47" t="str">
        <f>IF(ISERR(FIND(O$4,Stac!$R12))=FALSE,IF(ISERR(FIND(CONCATENATE(O$4,"+"),Stac!$R12))=FALSE,IF(ISERR(FIND(CONCATENATE(O$4,"++"),Stac!$R12))=FALSE,IF(ISERR(FIND(CONCATENATE(O$4,"+++"),Stac!$R12))=FALSE,"+++","++"),"+")," ")," ")</f>
        <v/>
      </c>
      <c r="P10" s="47" t="str">
        <f>IF(ISERR(FIND(P$4,Stac!$R12))=FALSE,IF(ISERR(FIND(CONCATENATE(P$4,"+"),Stac!$R12))=FALSE,IF(ISERR(FIND(CONCATENATE(P$4,"++"),Stac!$R12))=FALSE,IF(ISERR(FIND(CONCATENATE(P$4,"+++"),Stac!$R12))=FALSE,"+++","++"),"+")," ")," ")</f>
        <v/>
      </c>
      <c r="Q10" s="47" t="str">
        <f>IF(ISERR(FIND(Q$4,Stac!$R12))=FALSE,IF(ISERR(FIND(CONCATENATE(Q$4,"+"),Stac!$R12))=FALSE,IF(ISERR(FIND(CONCATENATE(Q$4,"++"),Stac!$R12))=FALSE,IF(ISERR(FIND(CONCATENATE(Q$4,"+++"),Stac!$R12))=FALSE,"+++","++"),"+")," ")," ")</f>
        <v/>
      </c>
      <c r="R10" s="47" t="str">
        <f>IF(ISERR(FIND(R$4,Stac!$R12))=FALSE,IF(ISERR(FIND(CONCATENATE(R$4,"+"),Stac!$R12))=FALSE,IF(ISERR(FIND(CONCATENATE(R$4,"++"),Stac!$R12))=FALSE,IF(ISERR(FIND(CONCATENATE(R$4,"+++"),Stac!$R12))=FALSE,"+++","++"),"+")," ")," ")</f>
        <v/>
      </c>
      <c r="S10" s="47" t="str">
        <f>IF(ISERR(FIND(S$4,Stac!$R12))=FALSE,IF(ISERR(FIND(CONCATENATE(S$4,"+"),Stac!$R12))=FALSE,IF(ISERR(FIND(CONCATENATE(S$4,"++"),Stac!$R12))=FALSE,IF(ISERR(FIND(CONCATENATE(S$4,"+++"),Stac!$R12))=FALSE,"+++","++"),"+")," ")," ")</f>
        <v/>
      </c>
      <c r="T10" s="47" t="str">
        <f>IF(ISERR(FIND(T$4,Stac!$R12))=FALSE,IF(ISERR(FIND(CONCATENATE(T$4,"+"),Stac!$R12))=FALSE,IF(ISERR(FIND(CONCATENATE(T$4,"++"),Stac!$R12))=FALSE,IF(ISERR(FIND(CONCATENATE(T$4,"+++"),Stac!$R12))=FALSE,"+++","++"),"+")," ")," ")</f>
        <v/>
      </c>
      <c r="U10" s="47" t="str">
        <f>IF(ISERR(FIND(U$4,Stac!$R12))=FALSE,IF(ISERR(FIND(CONCATENATE(U$4,"+"),Stac!$R12))=FALSE,IF(ISERR(FIND(CONCATENATE(U$4,"++"),Stac!$R12))=FALSE,IF(ISERR(FIND(CONCATENATE(U$4,"+++"),Stac!$R12))=FALSE,"+++","++"),"+")," ")," ")</f>
        <v/>
      </c>
      <c r="V10" s="47" t="str">
        <f>IF(ISERR(FIND(V$4,Stac!$R12))=FALSE,IF(ISERR(FIND(CONCATENATE(V$4,"+"),Stac!$R12))=FALSE,IF(ISERR(FIND(CONCATENATE(V$4,"++"),Stac!$R12))=FALSE,IF(ISERR(FIND(CONCATENATE(V$4,"+++"),Stac!$R12))=FALSE,"+++","++"),"+")," ")," ")</f>
        <v/>
      </c>
      <c r="W10" s="47" t="str">
        <f>IF(ISERR(FIND(W$4,Stac!$R12))=FALSE,IF(ISERR(FIND(CONCATENATE(W$4,"+"),Stac!$R12))=FALSE,IF(ISERR(FIND(CONCATENATE(W$4,"++"),Stac!$R12))=FALSE,IF(ISERR(FIND(CONCATENATE(W$4,"+++"),Stac!$R12))=FALSE,"+++","++"),"+")," ")," ")</f>
        <v/>
      </c>
      <c r="X10" s="47" t="str">
        <f>IF(ISERR(FIND(X$4,Stac!$R12))=FALSE,IF(ISERR(FIND(CONCATENATE(X$4,"+"),Stac!$R12))=FALSE,IF(ISERR(FIND(CONCATENATE(X$4,"++"),Stac!$R12))=FALSE,IF(ISERR(FIND(CONCATENATE(X$4,"+++"),Stac!$R12))=FALSE,"+++","++"),"+")," ")," ")</f>
        <v/>
      </c>
      <c r="Y10" s="47" t="str">
        <f>IF(ISERR(FIND(Y$4,Stac!$R12))=FALSE,IF(ISERR(FIND(CONCATENATE(Y$4,"+"),Stac!$R12))=FALSE,IF(ISERR(FIND(CONCATENATE(Y$4,"++"),Stac!$R12))=FALSE,IF(ISERR(FIND(CONCATENATE(Y$4,"+++"),Stac!$R12))=FALSE,"+++","++"),"+")," ")," ")</f>
        <v/>
      </c>
      <c r="Z10" s="47" t="str">
        <f>IF(ISERR(FIND(Z$4,Stac!$R12))=FALSE,IF(ISERR(FIND(CONCATENATE(Z$4,"+"),Stac!$R12))=FALSE,IF(ISERR(FIND(CONCATENATE(Z$4,"++"),Stac!$R12))=FALSE,IF(ISERR(FIND(CONCATENATE(Z$4,"+++"),Stac!$R12))=FALSE,"+++","++"),"+")," ")," ")</f>
        <v/>
      </c>
      <c r="AA10" s="47" t="str">
        <f>IF(ISERR(FIND(AA$4,Stac!$R12))=FALSE,IF(ISERR(FIND(CONCATENATE(AA$4,"+"),Stac!$R12))=FALSE,IF(ISERR(FIND(CONCATENATE(AA$4,"++"),Stac!$R12))=FALSE,IF(ISERR(FIND(CONCATENATE(AA$4,"+++"),Stac!$R12))=FALSE,"+++","++"),"+")," ")," ")</f>
        <v/>
      </c>
      <c r="AB10" s="47" t="str">
        <f>IF(ISERR(FIND(AB$4,Stac!$R12))=FALSE,IF(ISERR(FIND(CONCATENATE(AB$4,"+"),Stac!$R12))=FALSE,IF(ISERR(FIND(CONCATENATE(AB$4,"++"),Stac!$R12))=FALSE,IF(ISERR(FIND(CONCATENATE(AB$4,"+++"),Stac!$R12))=FALSE,"+++","++"),"+")," ")," ")</f>
        <v/>
      </c>
      <c r="AC10" s="47" t="str">
        <f>IF(ISERR(FIND(AC$4,Stac!$R12))=FALSE,IF(ISERR(FIND(CONCATENATE(AC$4,"+"),Stac!$R12))=FALSE,IF(ISERR(FIND(CONCATENATE(AC$4,"++"),Stac!$R12))=FALSE,IF(ISERR(FIND(CONCATENATE(AC$4,"+++"),Stac!$R12))=FALSE,"+++","++"),"+")," ")," ")</f>
        <v/>
      </c>
      <c r="AD10" s="112" t="str">
        <f>Stac!C12</f>
        <v>Podstawy informatyki</v>
      </c>
      <c r="AE10" s="47" t="str">
        <f>IF(ISERR(FIND(AE$4,Stac!$S12))=FALSE,IF(ISERR(FIND(CONCATENATE(AE$4,"+"),Stac!$S12))=FALSE,IF(ISERR(FIND(CONCATENATE(AE$4,"++"),Stac!$S12))=FALSE,IF(ISERR(FIND(CONCATENATE(AE$4,"+++"),Stac!$S12))=FALSE,"+++","++"),"+")," ")," ")</f>
        <v>+</v>
      </c>
      <c r="AF10" s="47" t="str">
        <f>IF(ISERR(FIND(AF$4,Stac!$S12))=FALSE,IF(ISERR(FIND(CONCATENATE(AF$4,"+"),Stac!$S12))=FALSE,IF(ISERR(FIND(CONCATENATE(AF$4,"++"),Stac!$S12))=FALSE,IF(ISERR(FIND(CONCATENATE(AF$4,"+++"),Stac!$S12))=FALSE,"+++","++"),"+")," ")," ")</f>
        <v/>
      </c>
      <c r="AG10" s="47" t="str">
        <f>IF(ISERR(FIND(AG$4,Stac!$S12))=FALSE,IF(ISERR(FIND(CONCATENATE(AG$4,"+"),Stac!$S12))=FALSE,IF(ISERR(FIND(CONCATENATE(AG$4,"++"),Stac!$S12))=FALSE,IF(ISERR(FIND(CONCATENATE(AG$4,"+++"),Stac!$S12))=FALSE,"+++","++"),"+")," ")," ")</f>
        <v/>
      </c>
      <c r="AH10" s="47" t="str">
        <f>IF(ISERR(FIND(AH$4,Stac!$S12))=FALSE,IF(ISERR(FIND(CONCATENATE(AH$4,"+"),Stac!$S12))=FALSE,IF(ISERR(FIND(CONCATENATE(AH$4,"++"),Stac!$S12))=FALSE,IF(ISERR(FIND(CONCATENATE(AH$4,"+++"),Stac!$S12))=FALSE,"+++","++"),"+")," ")," ")</f>
        <v/>
      </c>
      <c r="AI10" s="47" t="str">
        <f>IF(ISERR(FIND(AI$4,Stac!$S12))=FALSE,IF(ISERR(FIND(CONCATENATE(AI$4,"+"),Stac!$S12))=FALSE,IF(ISERR(FIND(CONCATENATE(AI$4,"++"),Stac!$S12))=FALSE,IF(ISERR(FIND(CONCATENATE(AI$4,"+++"),Stac!$S12))=FALSE,"+++","++"),"+")," ")," ")</f>
        <v/>
      </c>
      <c r="AJ10" s="47" t="str">
        <f>IF(ISERR(FIND(AJ$4,Stac!$S12))=FALSE,IF(ISERR(FIND(CONCATENATE(AJ$4,"+"),Stac!$S12))=FALSE,IF(ISERR(FIND(CONCATENATE(AJ$4,"++"),Stac!$S12))=FALSE,IF(ISERR(FIND(CONCATENATE(AJ$4,"+++"),Stac!$S12))=FALSE,"+++","++"),"+")," ")," ")</f>
        <v/>
      </c>
      <c r="AK10" s="47" t="str">
        <f>IF(ISERR(FIND(AK$4,Stac!$S12))=FALSE,IF(ISERR(FIND(CONCATENATE(AK$4,"+"),Stac!$S12))=FALSE,IF(ISERR(FIND(CONCATENATE(AK$4,"++"),Stac!$S12))=FALSE,IF(ISERR(FIND(CONCATENATE(AK$4,"+++"),Stac!$S12))=FALSE,"+++","++"),"+")," ")," ")</f>
        <v/>
      </c>
      <c r="AL10" s="47" t="str">
        <f>IF(ISERR(FIND(AL$4,Stac!$S12))=FALSE,IF(ISERR(FIND(CONCATENATE(AL$4,"+"),Stac!$S12))=FALSE,IF(ISERR(FIND(CONCATENATE(AL$4,"++"),Stac!$S12))=FALSE,IF(ISERR(FIND(CONCATENATE(AL$4,"+++"),Stac!$S12))=FALSE,"+++","++"),"+")," ")," ")</f>
        <v/>
      </c>
      <c r="AM10" s="47" t="str">
        <f>IF(ISERR(FIND(AM$4,Stac!$S12))=FALSE,IF(ISERR(FIND(CONCATENATE(AM$4,"+"),Stac!$S12))=FALSE,IF(ISERR(FIND(CONCATENATE(AM$4,"++"),Stac!$S12))=FALSE,IF(ISERR(FIND(CONCATENATE(AM$4,"+++"),Stac!$S12))=FALSE,"+++","++"),"+")," ")," ")</f>
        <v/>
      </c>
      <c r="AN10" s="47" t="str">
        <f>IF(ISERR(FIND(AN$4,Stac!$S12))=FALSE,IF(ISERR(FIND(CONCATENATE(AN$4,"+"),Stac!$S12))=FALSE,IF(ISERR(FIND(CONCATENATE(AN$4,"++"),Stac!$S12))=FALSE,IF(ISERR(FIND(CONCATENATE(AN$4,"+++"),Stac!$S12))=FALSE,"+++","++"),"+")," ")," ")</f>
        <v/>
      </c>
      <c r="AO10" s="47" t="str">
        <f>IF(ISERR(FIND(AO$4,Stac!$S12))=FALSE,IF(ISERR(FIND(CONCATENATE(AO$4,"+"),Stac!$S12))=FALSE,IF(ISERR(FIND(CONCATENATE(AO$4,"++"),Stac!$S12))=FALSE,IF(ISERR(FIND(CONCATENATE(AO$4,"+++"),Stac!$S12))=FALSE,"+++","++"),"+")," ")," ")</f>
        <v/>
      </c>
      <c r="AP10" s="47" t="str">
        <f>IF(ISERR(FIND(AP$4,Stac!$S12))=FALSE,IF(ISERR(FIND(CONCATENATE(AP$4,"+"),Stac!$S12))=FALSE,IF(ISERR(FIND(CONCATENATE(AP$4,"++"),Stac!$S12))=FALSE,IF(ISERR(FIND(CONCATENATE(AP$4,"+++"),Stac!$S12))=FALSE,"+++","++"),"+")," ")," ")</f>
        <v/>
      </c>
      <c r="AQ10" s="47" t="str">
        <f>IF(ISERR(FIND(AQ$4,Stac!$S12))=FALSE,IF(ISERR(FIND(CONCATENATE(AQ$4,"+"),Stac!$S12))=FALSE,IF(ISERR(FIND(CONCATENATE(AQ$4,"++"),Stac!$S12))=FALSE,IF(ISERR(FIND(CONCATENATE(AQ$4,"+++"),Stac!$S12))=FALSE,"+++","++"),"+")," ")," ")</f>
        <v/>
      </c>
      <c r="AR10" s="47" t="str">
        <f>IF(ISERR(FIND(AR$4,Stac!$S12))=FALSE,IF(ISERR(FIND(CONCATENATE(AR$4,"+"),Stac!$S12))=FALSE,IF(ISERR(FIND(CONCATENATE(AR$4,"++"),Stac!$S12))=FALSE,IF(ISERR(FIND(CONCATENATE(AR$4,"+++"),Stac!$S12))=FALSE,"+++","++"),"+")," ")," ")</f>
        <v/>
      </c>
      <c r="AS10" s="47" t="str">
        <f>IF(ISERR(FIND(AS$4,Stac!$S12))=FALSE,IF(ISERR(FIND(CONCATENATE(AS$4,"+"),Stac!$S12))=FALSE,IF(ISERR(FIND(CONCATENATE(AS$4,"++"),Stac!$S12))=FALSE,IF(ISERR(FIND(CONCATENATE(AS$4,"+++"),Stac!$S12))=FALSE,"+++","++"),"+")," ")," ")</f>
        <v/>
      </c>
      <c r="AT10" s="47" t="str">
        <f>IF(ISERR(FIND(AT$4,Stac!$S12))=FALSE,IF(ISERR(FIND(CONCATENATE(AT$4,"+"),Stac!$S12))=FALSE,IF(ISERR(FIND(CONCATENATE(AT$4,"++"),Stac!$S12))=FALSE,IF(ISERR(FIND(CONCATENATE(AT$4,"+++"),Stac!$S12))=FALSE,"+++","++"),"+")," ")," ")</f>
        <v/>
      </c>
      <c r="AU10" s="47" t="str">
        <f>IF(ISERR(FIND(AU$4,Stac!$S12))=FALSE,IF(ISERR(FIND(CONCATENATE(AU$4,"+"),Stac!$S12))=FALSE,IF(ISERR(FIND(CONCATENATE(AU$4,"++"),Stac!$S12))=FALSE,IF(ISERR(FIND(CONCATENATE(AU$4,"+++"),Stac!$S12))=FALSE,"+++","++"),"+")," ")," ")</f>
        <v/>
      </c>
      <c r="AV10" s="47" t="str">
        <f>IF(ISERR(FIND(AV$4,Stac!$S12))=FALSE,IF(ISERR(FIND(CONCATENATE(AV$4,"+"),Stac!$S12))=FALSE,IF(ISERR(FIND(CONCATENATE(AV$4,"++"),Stac!$S12))=FALSE,IF(ISERR(FIND(CONCATENATE(AV$4,"+++"),Stac!$S12))=FALSE,"+++","++"),"+")," ")," ")</f>
        <v/>
      </c>
      <c r="AW10" s="47" t="str">
        <f>IF(ISERR(FIND(AW$4,Stac!$S12))=FALSE,IF(ISERR(FIND(CONCATENATE(AW$4,"+"),Stac!$S12))=FALSE,IF(ISERR(FIND(CONCATENATE(AW$4,"++"),Stac!$S12))=FALSE,IF(ISERR(FIND(CONCATENATE(AW$4,"+++"),Stac!$S12))=FALSE,"+++","++"),"+")," ")," ")</f>
        <v/>
      </c>
      <c r="AX10" s="47" t="str">
        <f>IF(ISERR(FIND(AX$4,Stac!$S12))=FALSE,IF(ISERR(FIND(CONCATENATE(AX$4,"+"),Stac!$S12))=FALSE,IF(ISERR(FIND(CONCATENATE(AX$4,"++"),Stac!$S12))=FALSE,IF(ISERR(FIND(CONCATENATE(AX$4,"+++"),Stac!$S12))=FALSE,"+++","++"),"+")," ")," ")</f>
        <v/>
      </c>
      <c r="AY10" s="47" t="str">
        <f>IF(ISERR(FIND(AY$4,Stac!$S12))=FALSE,IF(ISERR(FIND(CONCATENATE(AY$4,"+"),Stac!$S12))=FALSE,IF(ISERR(FIND(CONCATENATE(AY$4,"++"),Stac!$S12))=FALSE,IF(ISERR(FIND(CONCATENATE(AY$4,"+++"),Stac!$S12))=FALSE,"+++","++"),"+")," ")," ")</f>
        <v/>
      </c>
      <c r="AZ10" s="47" t="str">
        <f>IF(ISERR(FIND(AZ$4,Stac!$S12))=FALSE,IF(ISERR(FIND(CONCATENATE(AZ$4,"+"),Stac!$S12))=FALSE,IF(ISERR(FIND(CONCATENATE(AZ$4,"++"),Stac!$S12))=FALSE,IF(ISERR(FIND(CONCATENATE(AZ$4,"+++"),Stac!$S12))=FALSE,"+++","++"),"+")," ")," ")</f>
        <v/>
      </c>
      <c r="BA10" s="47" t="str">
        <f>IF(ISERR(FIND(BA$4,Stac!$S12))=FALSE,IF(ISERR(FIND(CONCATENATE(BA$4,"+"),Stac!$S12))=FALSE,IF(ISERR(FIND(CONCATENATE(BA$4,"++"),Stac!$S12))=FALSE,IF(ISERR(FIND(CONCATENATE(BA$4,"+++"),Stac!$S12))=FALSE,"+++","++"),"+")," ")," ")</f>
        <v/>
      </c>
      <c r="BB10" s="47" t="str">
        <f>IF(ISERR(FIND(BB$4,Stac!$S12))=FALSE,IF(ISERR(FIND(CONCATENATE(BB$4,"+"),Stac!$S12))=FALSE,IF(ISERR(FIND(CONCATENATE(BB$4,"++"),Stac!$S12))=FALSE,IF(ISERR(FIND(CONCATENATE(BB$4,"+++"),Stac!$S12))=FALSE,"+++","++"),"+")," ")," ")</f>
        <v/>
      </c>
      <c r="BC10" s="47" t="str">
        <f>IF(ISERR(FIND(BC$4,Stac!$S12))=FALSE,IF(ISERR(FIND(CONCATENATE(BC$4,"+"),Stac!$S12))=FALSE,IF(ISERR(FIND(CONCATENATE(BC$4,"++"),Stac!$S12))=FALSE,IF(ISERR(FIND(CONCATENATE(BC$4,"+++"),Stac!$S12))=FALSE,"+++","++"),"+")," ")," ")</f>
        <v/>
      </c>
      <c r="BD10" s="47" t="str">
        <f>IF(ISERR(FIND(BD$4,Stac!$S12))=FALSE,IF(ISERR(FIND(CONCATENATE(BD$4,"+"),Stac!$S12))=FALSE,IF(ISERR(FIND(CONCATENATE(BD$4,"++"),Stac!$S12))=FALSE,IF(ISERR(FIND(CONCATENATE(BD$4,"+++"),Stac!$S12))=FALSE,"+++","++"),"+")," ")," ")</f>
        <v/>
      </c>
      <c r="BE10" s="47" t="str">
        <f>IF(ISERR(FIND(BE$4,Stac!$S12))=FALSE,IF(ISERR(FIND(CONCATENATE(BE$4,"+"),Stac!$S12))=FALSE,IF(ISERR(FIND(CONCATENATE(BE$4,"++"),Stac!$S12))=FALSE,IF(ISERR(FIND(CONCATENATE(BE$4,"+++"),Stac!$S12))=FALSE,"+++","++"),"+")," ")," ")</f>
        <v/>
      </c>
      <c r="BF10" s="47" t="str">
        <f>IF(ISERR(FIND(BF$4,Stac!$S12))=FALSE,IF(ISERR(FIND(CONCATENATE(BF$4,"+"),Stac!$S12))=FALSE,IF(ISERR(FIND(CONCATENATE(BF$4,"++"),Stac!$S12))=FALSE,IF(ISERR(FIND(CONCATENATE(BF$4,"+++"),Stac!$S12))=FALSE,"+++","++"),"+")," ")," ")</f>
        <v/>
      </c>
      <c r="BG10" s="47" t="str">
        <f>IF(ISERR(FIND(BG$4,Stac!$S12))=FALSE,IF(ISERR(FIND(CONCATENATE(BG$4,"+"),Stac!$S12))=FALSE,IF(ISERR(FIND(CONCATENATE(BG$4,"++"),Stac!$S12))=FALSE,IF(ISERR(FIND(CONCATENATE(BG$4,"+++"),Stac!$S12))=FALSE,"+++","++"),"+")," ")," ")</f>
        <v/>
      </c>
      <c r="BH10" s="47" t="str">
        <f>IF(ISERR(FIND(BH$4,Stac!$S12))=FALSE,IF(ISERR(FIND(CONCATENATE(BH$4,"+"),Stac!$S12))=FALSE,IF(ISERR(FIND(CONCATENATE(BH$4,"++"),Stac!$S12))=FALSE,IF(ISERR(FIND(CONCATENATE(BH$4,"+++"),Stac!$S12))=FALSE,"+++","++"),"+")," ")," ")</f>
        <v/>
      </c>
      <c r="BI10" s="47" t="str">
        <f>IF(ISERR(FIND(BI$4,Stac!$S12))=FALSE,IF(ISERR(FIND(CONCATENATE(BI$4,"+"),Stac!$S12))=FALSE,IF(ISERR(FIND(CONCATENATE(BI$4,"++"),Stac!$S12))=FALSE,IF(ISERR(FIND(CONCATENATE(BI$4,"+++"),Stac!$S12))=FALSE,"+++","++"),"+")," ")," ")</f>
        <v/>
      </c>
      <c r="BJ10" s="47" t="str">
        <f>IF(ISERR(FIND(BJ$4,Stac!$S12))=FALSE,IF(ISERR(FIND(CONCATENATE(BJ$4,"+"),Stac!$S12))=FALSE,IF(ISERR(FIND(CONCATENATE(BJ$4,"++"),Stac!$S12))=FALSE,IF(ISERR(FIND(CONCATENATE(BJ$4,"+++"),Stac!$S12))=FALSE,"+++","++"),"+")," ")," ")</f>
        <v/>
      </c>
      <c r="BK10" s="47" t="str">
        <f>IF(ISERR(FIND(BK$4,Stac!$S12))=FALSE,IF(ISERR(FIND(CONCATENATE(BK$4,"+"),Stac!$S12))=FALSE,IF(ISERR(FIND(CONCATENATE(BK$4,"++"),Stac!$S12))=FALSE,IF(ISERR(FIND(CONCATENATE(BK$4,"+++"),Stac!$S12))=FALSE,"+++","++"),"+")," ")," ")</f>
        <v/>
      </c>
      <c r="BL10" s="47" t="str">
        <f>IF(ISERR(FIND(BL$4,Stac!$S12))=FALSE,IF(ISERR(FIND(CONCATENATE(BL$4,"+"),Stac!$S12))=FALSE,IF(ISERR(FIND(CONCATENATE(BL$4,"++"),Stac!$S12))=FALSE,IF(ISERR(FIND(CONCATENATE(BL$4,"+++"),Stac!$S12))=FALSE,"+++","++"),"+")," ")," ")</f>
        <v/>
      </c>
      <c r="BM10" s="47" t="str">
        <f>IF(ISERR(FIND(BM$4,Stac!$S12))=FALSE,IF(ISERR(FIND(CONCATENATE(BM$4,"+"),Stac!$S12))=FALSE,IF(ISERR(FIND(CONCATENATE(BM$4,"++"),Stac!$S12))=FALSE,IF(ISERR(FIND(CONCATENATE(BM$4,"+++"),Stac!$S12))=FALSE,"+++","++"),"+")," ")," ")</f>
        <v/>
      </c>
      <c r="BN10" s="112" t="str">
        <f>Stac!C12</f>
        <v>Podstawy informatyki</v>
      </c>
      <c r="BO10" s="47" t="str">
        <f>IF(ISERR(FIND(BO$4,Stac!$T12))=FALSE,IF(ISERR(FIND(CONCATENATE(BO$4,"+"),Stac!$T12))=FALSE,IF(ISERR(FIND(CONCATENATE(BO$4,"++"),Stac!$T12))=FALSE,IF(ISERR(FIND(CONCATENATE(BO$4,"+++"),Stac!$T12))=FALSE,"+++","++"),"+")," ")," ")</f>
        <v/>
      </c>
      <c r="BP10" s="47" t="str">
        <f>IF(ISERR(FIND(BP$4,Stac!$T12))=FALSE,IF(ISERR(FIND(CONCATENATE(BP$4,"+"),Stac!$T12))=FALSE,IF(ISERR(FIND(CONCATENATE(BP$4,"++"),Stac!$T12))=FALSE,IF(ISERR(FIND(CONCATENATE(BP$4,"+++"),Stac!$T12))=FALSE,"+++","++"),"+")," ")," ")</f>
        <v>+</v>
      </c>
      <c r="BQ10" s="47" t="str">
        <f>IF(ISERR(FIND(BQ$4,Stac!$T12))=FALSE,IF(ISERR(FIND(CONCATENATE(BQ$4,"+"),Stac!$T12))=FALSE,IF(ISERR(FIND(CONCATENATE(BQ$4,"++"),Stac!$T12))=FALSE,IF(ISERR(FIND(CONCATENATE(BQ$4,"+++"),Stac!$T12))=FALSE,"+++","++"),"+")," ")," ")</f>
        <v/>
      </c>
      <c r="BR10" s="47" t="str">
        <f>IF(ISERR(FIND(BR$4,Stac!$T12))=FALSE,IF(ISERR(FIND(CONCATENATE(BR$4,"+"),Stac!$T12))=FALSE,IF(ISERR(FIND(CONCATENATE(BR$4,"++"),Stac!$T12))=FALSE,IF(ISERR(FIND(CONCATENATE(BR$4,"+++"),Stac!$T12))=FALSE,"+++","++"),"+")," ")," ")</f>
        <v/>
      </c>
      <c r="BS10" s="47" t="str">
        <f>IF(ISERR(FIND(BS$4,Stac!$T12))=FALSE,IF(ISERR(FIND(CONCATENATE(BS$4,"+"),Stac!$T12))=FALSE,IF(ISERR(FIND(CONCATENATE(BS$4,"++"),Stac!$T12))=FALSE,IF(ISERR(FIND(CONCATENATE(BS$4,"+++"),Stac!$T12))=FALSE,"+++","++"),"+")," ")," ")</f>
        <v>+</v>
      </c>
      <c r="BT10" s="47" t="str">
        <f>IF(ISERR(FIND(BT$4,Stac!$T12))=FALSE,IF(ISERR(FIND(CONCATENATE(BT$4,"+"),Stac!$T12))=FALSE,IF(ISERR(FIND(CONCATENATE(BT$4,"++"),Stac!$T12))=FALSE,IF(ISERR(FIND(CONCATENATE(BT$4,"+++"),Stac!$T12))=FALSE,"+++","++"),"+")," ")," ")</f>
        <v/>
      </c>
      <c r="BU10" s="47" t="str">
        <f>IF(ISERR(FIND(BU$4,Stac!$T12))=FALSE,IF(ISERR(FIND(CONCATENATE(BU$4,"+"),Stac!$T12))=FALSE,IF(ISERR(FIND(CONCATENATE(BU$4,"++"),Stac!$T12))=FALSE,IF(ISERR(FIND(CONCATENATE(BU$4,"+++"),Stac!$T12))=FALSE,"+++","++"),"+")," ")," ")</f>
        <v/>
      </c>
    </row>
    <row r="11" spans="1:73">
      <c r="A11" s="88" t="str">
        <f>Stac!C13</f>
        <v>Algebra z geometrią</v>
      </c>
      <c r="B11" s="47" t="str">
        <f>IF(ISERR(FIND(B$4,Stac!$R13))=FALSE,IF(ISERR(FIND(CONCATENATE(B$4,"+"),Stac!$R13))=FALSE,IF(ISERR(FIND(CONCATENATE(B$4,"++"),Stac!$R13))=FALSE,IF(ISERR(FIND(CONCATENATE(B$4,"+++"),Stac!$R13))=FALSE,"+++","++"),"+")," ")," ")</f>
        <v>+++</v>
      </c>
      <c r="C11" s="47" t="str">
        <f>IF(ISERR(FIND(C$4,Stac!$R13))=FALSE,IF(ISERR(FIND(CONCATENATE(C$4,"+"),Stac!$R13))=FALSE,IF(ISERR(FIND(CONCATENATE(C$4,"++"),Stac!$R13))=FALSE,IF(ISERR(FIND(CONCATENATE(C$4,"+++"),Stac!$R13))=FALSE,"+++","++"),"+")," ")," ")</f>
        <v/>
      </c>
      <c r="D11" s="47" t="str">
        <f>IF(ISERR(FIND(D$4,Stac!$R13))=FALSE,IF(ISERR(FIND(CONCATENATE(D$4,"+"),Stac!$R13))=FALSE,IF(ISERR(FIND(CONCATENATE(D$4,"++"),Stac!$R13))=FALSE,IF(ISERR(FIND(CONCATENATE(D$4,"+++"),Stac!$R13))=FALSE,"+++","++"),"+")," ")," ")</f>
        <v/>
      </c>
      <c r="E11" s="47" t="str">
        <f>IF(ISERR(FIND(E$4,Stac!$R13))=FALSE,IF(ISERR(FIND(CONCATENATE(E$4,"+"),Stac!$R13))=FALSE,IF(ISERR(FIND(CONCATENATE(E$4,"++"),Stac!$R13))=FALSE,IF(ISERR(FIND(CONCATENATE(E$4,"+++"),Stac!$R13))=FALSE,"+++","++"),"+")," ")," ")</f>
        <v/>
      </c>
      <c r="F11" s="47" t="str">
        <f>IF(ISERR(FIND(F$4,Stac!$R13))=FALSE,IF(ISERR(FIND(CONCATENATE(F$4,"+"),Stac!$R13))=FALSE,IF(ISERR(FIND(CONCATENATE(F$4,"++"),Stac!$R13))=FALSE,IF(ISERR(FIND(CONCATENATE(F$4,"+++"),Stac!$R13))=FALSE,"+++","++"),"+")," ")," ")</f>
        <v/>
      </c>
      <c r="G11" s="47" t="str">
        <f>IF(ISERR(FIND(G$4,Stac!$R13))=FALSE,IF(ISERR(FIND(CONCATENATE(G$4,"+"),Stac!$R13))=FALSE,IF(ISERR(FIND(CONCATENATE(G$4,"++"),Stac!$R13))=FALSE,IF(ISERR(FIND(CONCATENATE(G$4,"+++"),Stac!$R13))=FALSE,"+++","++"),"+")," ")," ")</f>
        <v/>
      </c>
      <c r="H11" s="47" t="str">
        <f>IF(ISERR(FIND(H$4,Stac!$R13))=FALSE,IF(ISERR(FIND(CONCATENATE(H$4,"+"),Stac!$R13))=FALSE,IF(ISERR(FIND(CONCATENATE(H$4,"++"),Stac!$R13))=FALSE,IF(ISERR(FIND(CONCATENATE(H$4,"+++"),Stac!$R13))=FALSE,"+++","++"),"+")," ")," ")</f>
        <v/>
      </c>
      <c r="I11" s="47" t="str">
        <f>IF(ISERR(FIND(I$4,Stac!$R13))=FALSE,IF(ISERR(FIND(CONCATENATE(I$4,"+"),Stac!$R13))=FALSE,IF(ISERR(FIND(CONCATENATE(I$4,"++"),Stac!$R13))=FALSE,IF(ISERR(FIND(CONCATENATE(I$4,"+++"),Stac!$R13))=FALSE,"+++","++"),"+")," ")," ")</f>
        <v/>
      </c>
      <c r="J11" s="47" t="str">
        <f>IF(ISERR(FIND(J$4,Stac!$R13))=FALSE,IF(ISERR(FIND(CONCATENATE(J$4,"+"),Stac!$R13))=FALSE,IF(ISERR(FIND(CONCATENATE(J$4,"++"),Stac!$R13))=FALSE,IF(ISERR(FIND(CONCATENATE(J$4,"+++"),Stac!$R13))=FALSE,"+++","++"),"+")," ")," ")</f>
        <v/>
      </c>
      <c r="K11" s="47" t="str">
        <f>IF(ISERR(FIND(K$4,Stac!$R13))=FALSE,IF(ISERR(FIND(CONCATENATE(K$4,"+"),Stac!$R13))=FALSE,IF(ISERR(FIND(CONCATENATE(K$4,"++"),Stac!$R13))=FALSE,IF(ISERR(FIND(CONCATENATE(K$4,"+++"),Stac!$R13))=FALSE,"+++","++"),"+")," ")," ")</f>
        <v/>
      </c>
      <c r="L11" s="47" t="str">
        <f>IF(ISERR(FIND(L$4,Stac!$R13))=FALSE,IF(ISERR(FIND(CONCATENATE(L$4,"+"),Stac!$R13))=FALSE,IF(ISERR(FIND(CONCATENATE(L$4,"++"),Stac!$R13))=FALSE,IF(ISERR(FIND(CONCATENATE(L$4,"+++"),Stac!$R13))=FALSE,"+++","++"),"+")," ")," ")</f>
        <v/>
      </c>
      <c r="M11" s="47" t="str">
        <f>IF(ISERR(FIND(M$4,Stac!$R13))=FALSE,IF(ISERR(FIND(CONCATENATE(M$4,"+"),Stac!$R13))=FALSE,IF(ISERR(FIND(CONCATENATE(M$4,"++"),Stac!$R13))=FALSE,IF(ISERR(FIND(CONCATENATE(M$4,"+++"),Stac!$R13))=FALSE,"+++","++"),"+")," ")," ")</f>
        <v/>
      </c>
      <c r="N11" s="47" t="str">
        <f>IF(ISERR(FIND(N$4,Stac!$R13))=FALSE,IF(ISERR(FIND(CONCATENATE(N$4,"+"),Stac!$R13))=FALSE,IF(ISERR(FIND(CONCATENATE(N$4,"++"),Stac!$R13))=FALSE,IF(ISERR(FIND(CONCATENATE(N$4,"+++"),Stac!$R13))=FALSE,"+++","++"),"+")," ")," ")</f>
        <v/>
      </c>
      <c r="O11" s="47" t="str">
        <f>IF(ISERR(FIND(O$4,Stac!$R13))=FALSE,IF(ISERR(FIND(CONCATENATE(O$4,"+"),Stac!$R13))=FALSE,IF(ISERR(FIND(CONCATENATE(O$4,"++"),Stac!$R13))=FALSE,IF(ISERR(FIND(CONCATENATE(O$4,"+++"),Stac!$R13))=FALSE,"+++","++"),"+")," ")," ")</f>
        <v/>
      </c>
      <c r="P11" s="47" t="str">
        <f>IF(ISERR(FIND(P$4,Stac!$R13))=FALSE,IF(ISERR(FIND(CONCATENATE(P$4,"+"),Stac!$R13))=FALSE,IF(ISERR(FIND(CONCATENATE(P$4,"++"),Stac!$R13))=FALSE,IF(ISERR(FIND(CONCATENATE(P$4,"+++"),Stac!$R13))=FALSE,"+++","++"),"+")," ")," ")</f>
        <v/>
      </c>
      <c r="Q11" s="47" t="str">
        <f>IF(ISERR(FIND(Q$4,Stac!$R13))=FALSE,IF(ISERR(FIND(CONCATENATE(Q$4,"+"),Stac!$R13))=FALSE,IF(ISERR(FIND(CONCATENATE(Q$4,"++"),Stac!$R13))=FALSE,IF(ISERR(FIND(CONCATENATE(Q$4,"+++"),Stac!$R13))=FALSE,"+++","++"),"+")," ")," ")</f>
        <v/>
      </c>
      <c r="R11" s="47" t="str">
        <f>IF(ISERR(FIND(R$4,Stac!$R13))=FALSE,IF(ISERR(FIND(CONCATENATE(R$4,"+"),Stac!$R13))=FALSE,IF(ISERR(FIND(CONCATENATE(R$4,"++"),Stac!$R13))=FALSE,IF(ISERR(FIND(CONCATENATE(R$4,"+++"),Stac!$R13))=FALSE,"+++","++"),"+")," ")," ")</f>
        <v/>
      </c>
      <c r="S11" s="47" t="str">
        <f>IF(ISERR(FIND(S$4,Stac!$R13))=FALSE,IF(ISERR(FIND(CONCATENATE(S$4,"+"),Stac!$R13))=FALSE,IF(ISERR(FIND(CONCATENATE(S$4,"++"),Stac!$R13))=FALSE,IF(ISERR(FIND(CONCATENATE(S$4,"+++"),Stac!$R13))=FALSE,"+++","++"),"+")," ")," ")</f>
        <v/>
      </c>
      <c r="T11" s="47" t="str">
        <f>IF(ISERR(FIND(T$4,Stac!$R13))=FALSE,IF(ISERR(FIND(CONCATENATE(T$4,"+"),Stac!$R13))=FALSE,IF(ISERR(FIND(CONCATENATE(T$4,"++"),Stac!$R13))=FALSE,IF(ISERR(FIND(CONCATENATE(T$4,"+++"),Stac!$R13))=FALSE,"+++","++"),"+")," ")," ")</f>
        <v/>
      </c>
      <c r="U11" s="47" t="str">
        <f>IF(ISERR(FIND(U$4,Stac!$R13))=FALSE,IF(ISERR(FIND(CONCATENATE(U$4,"+"),Stac!$R13))=FALSE,IF(ISERR(FIND(CONCATENATE(U$4,"++"),Stac!$R13))=FALSE,IF(ISERR(FIND(CONCATENATE(U$4,"+++"),Stac!$R13))=FALSE,"+++","++"),"+")," ")," ")</f>
        <v/>
      </c>
      <c r="V11" s="47" t="str">
        <f>IF(ISERR(FIND(V$4,Stac!$R13))=FALSE,IF(ISERR(FIND(CONCATENATE(V$4,"+"),Stac!$R13))=FALSE,IF(ISERR(FIND(CONCATENATE(V$4,"++"),Stac!$R13))=FALSE,IF(ISERR(FIND(CONCATENATE(V$4,"+++"),Stac!$R13))=FALSE,"+++","++"),"+")," ")," ")</f>
        <v/>
      </c>
      <c r="W11" s="47" t="str">
        <f>IF(ISERR(FIND(W$4,Stac!$R13))=FALSE,IF(ISERR(FIND(CONCATENATE(W$4,"+"),Stac!$R13))=FALSE,IF(ISERR(FIND(CONCATENATE(W$4,"++"),Stac!$R13))=FALSE,IF(ISERR(FIND(CONCATENATE(W$4,"+++"),Stac!$R13))=FALSE,"+++","++"),"+")," ")," ")</f>
        <v/>
      </c>
      <c r="X11" s="47" t="str">
        <f>IF(ISERR(FIND(X$4,Stac!$R13))=FALSE,IF(ISERR(FIND(CONCATENATE(X$4,"+"),Stac!$R13))=FALSE,IF(ISERR(FIND(CONCATENATE(X$4,"++"),Stac!$R13))=FALSE,IF(ISERR(FIND(CONCATENATE(X$4,"+++"),Stac!$R13))=FALSE,"+++","++"),"+")," ")," ")</f>
        <v/>
      </c>
      <c r="Y11" s="47" t="str">
        <f>IF(ISERR(FIND(Y$4,Stac!$R13))=FALSE,IF(ISERR(FIND(CONCATENATE(Y$4,"+"),Stac!$R13))=FALSE,IF(ISERR(FIND(CONCATENATE(Y$4,"++"),Stac!$R13))=FALSE,IF(ISERR(FIND(CONCATENATE(Y$4,"+++"),Stac!$R13))=FALSE,"+++","++"),"+")," ")," ")</f>
        <v/>
      </c>
      <c r="Z11" s="47" t="str">
        <f>IF(ISERR(FIND(Z$4,Stac!$R13))=FALSE,IF(ISERR(FIND(CONCATENATE(Z$4,"+"),Stac!$R13))=FALSE,IF(ISERR(FIND(CONCATENATE(Z$4,"++"),Stac!$R13))=FALSE,IF(ISERR(FIND(CONCATENATE(Z$4,"+++"),Stac!$R13))=FALSE,"+++","++"),"+")," ")," ")</f>
        <v/>
      </c>
      <c r="AA11" s="47" t="str">
        <f>IF(ISERR(FIND(AA$4,Stac!$R13))=FALSE,IF(ISERR(FIND(CONCATENATE(AA$4,"+"),Stac!$R13))=FALSE,IF(ISERR(FIND(CONCATENATE(AA$4,"++"),Stac!$R13))=FALSE,IF(ISERR(FIND(CONCATENATE(AA$4,"+++"),Stac!$R13))=FALSE,"+++","++"),"+")," ")," ")</f>
        <v/>
      </c>
      <c r="AB11" s="47" t="str">
        <f>IF(ISERR(FIND(AB$4,Stac!$R13))=FALSE,IF(ISERR(FIND(CONCATENATE(AB$4,"+"),Stac!$R13))=FALSE,IF(ISERR(FIND(CONCATENATE(AB$4,"++"),Stac!$R13))=FALSE,IF(ISERR(FIND(CONCATENATE(AB$4,"+++"),Stac!$R13))=FALSE,"+++","++"),"+")," ")," ")</f>
        <v/>
      </c>
      <c r="AC11" s="47" t="str">
        <f>IF(ISERR(FIND(AC$4,Stac!$R13))=FALSE,IF(ISERR(FIND(CONCATENATE(AC$4,"+"),Stac!$R13))=FALSE,IF(ISERR(FIND(CONCATENATE(AC$4,"++"),Stac!$R13))=FALSE,IF(ISERR(FIND(CONCATENATE(AC$4,"+++"),Stac!$R13))=FALSE,"+++","++"),"+")," ")," ")</f>
        <v/>
      </c>
      <c r="AD11" s="112" t="str">
        <f>Stac!C13</f>
        <v>Algebra z geometrią</v>
      </c>
      <c r="AE11" s="47" t="str">
        <f>IF(ISERR(FIND(AE$4,Stac!$S13))=FALSE,IF(ISERR(FIND(CONCATENATE(AE$4,"+"),Stac!$S13))=FALSE,IF(ISERR(FIND(CONCATENATE(AE$4,"++"),Stac!$S13))=FALSE,IF(ISERR(FIND(CONCATENATE(AE$4,"+++"),Stac!$S13))=FALSE,"+++","++"),"+")," ")," ")</f>
        <v>+</v>
      </c>
      <c r="AF11" s="47" t="str">
        <f>IF(ISERR(FIND(AF$4,Stac!$S13))=FALSE,IF(ISERR(FIND(CONCATENATE(AF$4,"+"),Stac!$S13))=FALSE,IF(ISERR(FIND(CONCATENATE(AF$4,"++"),Stac!$S13))=FALSE,IF(ISERR(FIND(CONCATENATE(AF$4,"+++"),Stac!$S13))=FALSE,"+++","++"),"+")," ")," ")</f>
        <v/>
      </c>
      <c r="AG11" s="47" t="str">
        <f>IF(ISERR(FIND(AG$4,Stac!$S13))=FALSE,IF(ISERR(FIND(CONCATENATE(AG$4,"+"),Stac!$S13))=FALSE,IF(ISERR(FIND(CONCATENATE(AG$4,"++"),Stac!$S13))=FALSE,IF(ISERR(FIND(CONCATENATE(AG$4,"+++"),Stac!$S13))=FALSE,"+++","++"),"+")," ")," ")</f>
        <v/>
      </c>
      <c r="AH11" s="47" t="str">
        <f>IF(ISERR(FIND(AH$4,Stac!$S13))=FALSE,IF(ISERR(FIND(CONCATENATE(AH$4,"+"),Stac!$S13))=FALSE,IF(ISERR(FIND(CONCATENATE(AH$4,"++"),Stac!$S13))=FALSE,IF(ISERR(FIND(CONCATENATE(AH$4,"+++"),Stac!$S13))=FALSE,"+++","++"),"+")," ")," ")</f>
        <v/>
      </c>
      <c r="AI11" s="47" t="str">
        <f>IF(ISERR(FIND(AI$4,Stac!$S13))=FALSE,IF(ISERR(FIND(CONCATENATE(AI$4,"+"),Stac!$S13))=FALSE,IF(ISERR(FIND(CONCATENATE(AI$4,"++"),Stac!$S13))=FALSE,IF(ISERR(FIND(CONCATENATE(AI$4,"+++"),Stac!$S13))=FALSE,"+++","++"),"+")," ")," ")</f>
        <v/>
      </c>
      <c r="AJ11" s="47" t="str">
        <f>IF(ISERR(FIND(AJ$4,Stac!$S13))=FALSE,IF(ISERR(FIND(CONCATENATE(AJ$4,"+"),Stac!$S13))=FALSE,IF(ISERR(FIND(CONCATENATE(AJ$4,"++"),Stac!$S13))=FALSE,IF(ISERR(FIND(CONCATENATE(AJ$4,"+++"),Stac!$S13))=FALSE,"+++","++"),"+")," ")," ")</f>
        <v/>
      </c>
      <c r="AK11" s="47" t="str">
        <f>IF(ISERR(FIND(AK$4,Stac!$S13))=FALSE,IF(ISERR(FIND(CONCATENATE(AK$4,"+"),Stac!$S13))=FALSE,IF(ISERR(FIND(CONCATENATE(AK$4,"++"),Stac!$S13))=FALSE,IF(ISERR(FIND(CONCATENATE(AK$4,"+++"),Stac!$S13))=FALSE,"+++","++"),"+")," ")," ")</f>
        <v/>
      </c>
      <c r="AL11" s="47" t="str">
        <f>IF(ISERR(FIND(AL$4,Stac!$S13))=FALSE,IF(ISERR(FIND(CONCATENATE(AL$4,"+"),Stac!$S13))=FALSE,IF(ISERR(FIND(CONCATENATE(AL$4,"++"),Stac!$S13))=FALSE,IF(ISERR(FIND(CONCATENATE(AL$4,"+++"),Stac!$S13))=FALSE,"+++","++"),"+")," ")," ")</f>
        <v/>
      </c>
      <c r="AM11" s="47" t="str">
        <f>IF(ISERR(FIND(AM$4,Stac!$S13))=FALSE,IF(ISERR(FIND(CONCATENATE(AM$4,"+"),Stac!$S13))=FALSE,IF(ISERR(FIND(CONCATENATE(AM$4,"++"),Stac!$S13))=FALSE,IF(ISERR(FIND(CONCATENATE(AM$4,"+++"),Stac!$S13))=FALSE,"+++","++"),"+")," ")," ")</f>
        <v/>
      </c>
      <c r="AN11" s="47" t="str">
        <f>IF(ISERR(FIND(AN$4,Stac!$S13))=FALSE,IF(ISERR(FIND(CONCATENATE(AN$4,"+"),Stac!$S13))=FALSE,IF(ISERR(FIND(CONCATENATE(AN$4,"++"),Stac!$S13))=FALSE,IF(ISERR(FIND(CONCATENATE(AN$4,"+++"),Stac!$S13))=FALSE,"+++","++"),"+")," ")," ")</f>
        <v/>
      </c>
      <c r="AO11" s="47" t="str">
        <f>IF(ISERR(FIND(AO$4,Stac!$S13))=FALSE,IF(ISERR(FIND(CONCATENATE(AO$4,"+"),Stac!$S13))=FALSE,IF(ISERR(FIND(CONCATENATE(AO$4,"++"),Stac!$S13))=FALSE,IF(ISERR(FIND(CONCATENATE(AO$4,"+++"),Stac!$S13))=FALSE,"+++","++"),"+")," ")," ")</f>
        <v/>
      </c>
      <c r="AP11" s="47" t="str">
        <f>IF(ISERR(FIND(AP$4,Stac!$S13))=FALSE,IF(ISERR(FIND(CONCATENATE(AP$4,"+"),Stac!$S13))=FALSE,IF(ISERR(FIND(CONCATENATE(AP$4,"++"),Stac!$S13))=FALSE,IF(ISERR(FIND(CONCATENATE(AP$4,"+++"),Stac!$S13))=FALSE,"+++","++"),"+")," ")," ")</f>
        <v/>
      </c>
      <c r="AQ11" s="47" t="str">
        <f>IF(ISERR(FIND(AQ$4,Stac!$S13))=FALSE,IF(ISERR(FIND(CONCATENATE(AQ$4,"+"),Stac!$S13))=FALSE,IF(ISERR(FIND(CONCATENATE(AQ$4,"++"),Stac!$S13))=FALSE,IF(ISERR(FIND(CONCATENATE(AQ$4,"+++"),Stac!$S13))=FALSE,"+++","++"),"+")," ")," ")</f>
        <v/>
      </c>
      <c r="AR11" s="47" t="str">
        <f>IF(ISERR(FIND(AR$4,Stac!$S13))=FALSE,IF(ISERR(FIND(CONCATENATE(AR$4,"+"),Stac!$S13))=FALSE,IF(ISERR(FIND(CONCATENATE(AR$4,"++"),Stac!$S13))=FALSE,IF(ISERR(FIND(CONCATENATE(AR$4,"+++"),Stac!$S13))=FALSE,"+++","++"),"+")," ")," ")</f>
        <v/>
      </c>
      <c r="AS11" s="47" t="str">
        <f>IF(ISERR(FIND(AS$4,Stac!$S13))=FALSE,IF(ISERR(FIND(CONCATENATE(AS$4,"+"),Stac!$S13))=FALSE,IF(ISERR(FIND(CONCATENATE(AS$4,"++"),Stac!$S13))=FALSE,IF(ISERR(FIND(CONCATENATE(AS$4,"+++"),Stac!$S13))=FALSE,"+++","++"),"+")," ")," ")</f>
        <v/>
      </c>
      <c r="AT11" s="47" t="str">
        <f>IF(ISERR(FIND(AT$4,Stac!$S13))=FALSE,IF(ISERR(FIND(CONCATENATE(AT$4,"+"),Stac!$S13))=FALSE,IF(ISERR(FIND(CONCATENATE(AT$4,"++"),Stac!$S13))=FALSE,IF(ISERR(FIND(CONCATENATE(AT$4,"+++"),Stac!$S13))=FALSE,"+++","++"),"+")," ")," ")</f>
        <v/>
      </c>
      <c r="AU11" s="47" t="str">
        <f>IF(ISERR(FIND(AU$4,Stac!$S13))=FALSE,IF(ISERR(FIND(CONCATENATE(AU$4,"+"),Stac!$S13))=FALSE,IF(ISERR(FIND(CONCATENATE(AU$4,"++"),Stac!$S13))=FALSE,IF(ISERR(FIND(CONCATENATE(AU$4,"+++"),Stac!$S13))=FALSE,"+++","++"),"+")," ")," ")</f>
        <v/>
      </c>
      <c r="AV11" s="47" t="str">
        <f>IF(ISERR(FIND(AV$4,Stac!$S13))=FALSE,IF(ISERR(FIND(CONCATENATE(AV$4,"+"),Stac!$S13))=FALSE,IF(ISERR(FIND(CONCATENATE(AV$4,"++"),Stac!$S13))=FALSE,IF(ISERR(FIND(CONCATENATE(AV$4,"+++"),Stac!$S13))=FALSE,"+++","++"),"+")," ")," ")</f>
        <v/>
      </c>
      <c r="AW11" s="47" t="str">
        <f>IF(ISERR(FIND(AW$4,Stac!$S13))=FALSE,IF(ISERR(FIND(CONCATENATE(AW$4,"+"),Stac!$S13))=FALSE,IF(ISERR(FIND(CONCATENATE(AW$4,"++"),Stac!$S13))=FALSE,IF(ISERR(FIND(CONCATENATE(AW$4,"+++"),Stac!$S13))=FALSE,"+++","++"),"+")," ")," ")</f>
        <v/>
      </c>
      <c r="AX11" s="47" t="str">
        <f>IF(ISERR(FIND(AX$4,Stac!$S13))=FALSE,IF(ISERR(FIND(CONCATENATE(AX$4,"+"),Stac!$S13))=FALSE,IF(ISERR(FIND(CONCATENATE(AX$4,"++"),Stac!$S13))=FALSE,IF(ISERR(FIND(CONCATENATE(AX$4,"+++"),Stac!$S13))=FALSE,"+++","++"),"+")," ")," ")</f>
        <v/>
      </c>
      <c r="AY11" s="47" t="str">
        <f>IF(ISERR(FIND(AY$4,Stac!$S13))=FALSE,IF(ISERR(FIND(CONCATENATE(AY$4,"+"),Stac!$S13))=FALSE,IF(ISERR(FIND(CONCATENATE(AY$4,"++"),Stac!$S13))=FALSE,IF(ISERR(FIND(CONCATENATE(AY$4,"+++"),Stac!$S13))=FALSE,"+++","++"),"+")," ")," ")</f>
        <v/>
      </c>
      <c r="AZ11" s="47" t="str">
        <f>IF(ISERR(FIND(AZ$4,Stac!$S13))=FALSE,IF(ISERR(FIND(CONCATENATE(AZ$4,"+"),Stac!$S13))=FALSE,IF(ISERR(FIND(CONCATENATE(AZ$4,"++"),Stac!$S13))=FALSE,IF(ISERR(FIND(CONCATENATE(AZ$4,"+++"),Stac!$S13))=FALSE,"+++","++"),"+")," ")," ")</f>
        <v/>
      </c>
      <c r="BA11" s="47" t="str">
        <f>IF(ISERR(FIND(BA$4,Stac!$S13))=FALSE,IF(ISERR(FIND(CONCATENATE(BA$4,"+"),Stac!$S13))=FALSE,IF(ISERR(FIND(CONCATENATE(BA$4,"++"),Stac!$S13))=FALSE,IF(ISERR(FIND(CONCATENATE(BA$4,"+++"),Stac!$S13))=FALSE,"+++","++"),"+")," ")," ")</f>
        <v/>
      </c>
      <c r="BB11" s="47" t="str">
        <f>IF(ISERR(FIND(BB$4,Stac!$S13))=FALSE,IF(ISERR(FIND(CONCATENATE(BB$4,"+"),Stac!$S13))=FALSE,IF(ISERR(FIND(CONCATENATE(BB$4,"++"),Stac!$S13))=FALSE,IF(ISERR(FIND(CONCATENATE(BB$4,"+++"),Stac!$S13))=FALSE,"+++","++"),"+")," ")," ")</f>
        <v/>
      </c>
      <c r="BC11" s="47" t="str">
        <f>IF(ISERR(FIND(BC$4,Stac!$S13))=FALSE,IF(ISERR(FIND(CONCATENATE(BC$4,"+"),Stac!$S13))=FALSE,IF(ISERR(FIND(CONCATENATE(BC$4,"++"),Stac!$S13))=FALSE,IF(ISERR(FIND(CONCATENATE(BC$4,"+++"),Stac!$S13))=FALSE,"+++","++"),"+")," ")," ")</f>
        <v/>
      </c>
      <c r="BD11" s="47" t="str">
        <f>IF(ISERR(FIND(BD$4,Stac!$S13))=FALSE,IF(ISERR(FIND(CONCATENATE(BD$4,"+"),Stac!$S13))=FALSE,IF(ISERR(FIND(CONCATENATE(BD$4,"++"),Stac!$S13))=FALSE,IF(ISERR(FIND(CONCATENATE(BD$4,"+++"),Stac!$S13))=FALSE,"+++","++"),"+")," ")," ")</f>
        <v/>
      </c>
      <c r="BE11" s="47" t="str">
        <f>IF(ISERR(FIND(BE$4,Stac!$S13))=FALSE,IF(ISERR(FIND(CONCATENATE(BE$4,"+"),Stac!$S13))=FALSE,IF(ISERR(FIND(CONCATENATE(BE$4,"++"),Stac!$S13))=FALSE,IF(ISERR(FIND(CONCATENATE(BE$4,"+++"),Stac!$S13))=FALSE,"+++","++"),"+")," ")," ")</f>
        <v/>
      </c>
      <c r="BF11" s="47" t="str">
        <f>IF(ISERR(FIND(BF$4,Stac!$S13))=FALSE,IF(ISERR(FIND(CONCATENATE(BF$4,"+"),Stac!$S13))=FALSE,IF(ISERR(FIND(CONCATENATE(BF$4,"++"),Stac!$S13))=FALSE,IF(ISERR(FIND(CONCATENATE(BF$4,"+++"),Stac!$S13))=FALSE,"+++","++"),"+")," ")," ")</f>
        <v/>
      </c>
      <c r="BG11" s="47" t="str">
        <f>IF(ISERR(FIND(BG$4,Stac!$S13))=FALSE,IF(ISERR(FIND(CONCATENATE(BG$4,"+"),Stac!$S13))=FALSE,IF(ISERR(FIND(CONCATENATE(BG$4,"++"),Stac!$S13))=FALSE,IF(ISERR(FIND(CONCATENATE(BG$4,"+++"),Stac!$S13))=FALSE,"+++","++"),"+")," ")," ")</f>
        <v/>
      </c>
      <c r="BH11" s="47" t="str">
        <f>IF(ISERR(FIND(BH$4,Stac!$S13))=FALSE,IF(ISERR(FIND(CONCATENATE(BH$4,"+"),Stac!$S13))=FALSE,IF(ISERR(FIND(CONCATENATE(BH$4,"++"),Stac!$S13))=FALSE,IF(ISERR(FIND(CONCATENATE(BH$4,"+++"),Stac!$S13))=FALSE,"+++","++"),"+")," ")," ")</f>
        <v/>
      </c>
      <c r="BI11" s="47" t="str">
        <f>IF(ISERR(FIND(BI$4,Stac!$S13))=FALSE,IF(ISERR(FIND(CONCATENATE(BI$4,"+"),Stac!$S13))=FALSE,IF(ISERR(FIND(CONCATENATE(BI$4,"++"),Stac!$S13))=FALSE,IF(ISERR(FIND(CONCATENATE(BI$4,"+++"),Stac!$S13))=FALSE,"+++","++"),"+")," ")," ")</f>
        <v/>
      </c>
      <c r="BJ11" s="47" t="str">
        <f>IF(ISERR(FIND(BJ$4,Stac!$S13))=FALSE,IF(ISERR(FIND(CONCATENATE(BJ$4,"+"),Stac!$S13))=FALSE,IF(ISERR(FIND(CONCATENATE(BJ$4,"++"),Stac!$S13))=FALSE,IF(ISERR(FIND(CONCATENATE(BJ$4,"+++"),Stac!$S13))=FALSE,"+++","++"),"+")," ")," ")</f>
        <v/>
      </c>
      <c r="BK11" s="47" t="str">
        <f>IF(ISERR(FIND(BK$4,Stac!$S13))=FALSE,IF(ISERR(FIND(CONCATENATE(BK$4,"+"),Stac!$S13))=FALSE,IF(ISERR(FIND(CONCATENATE(BK$4,"++"),Stac!$S13))=FALSE,IF(ISERR(FIND(CONCATENATE(BK$4,"+++"),Stac!$S13))=FALSE,"+++","++"),"+")," ")," ")</f>
        <v/>
      </c>
      <c r="BL11" s="47" t="str">
        <f>IF(ISERR(FIND(BL$4,Stac!$S13))=FALSE,IF(ISERR(FIND(CONCATENATE(BL$4,"+"),Stac!$S13))=FALSE,IF(ISERR(FIND(CONCATENATE(BL$4,"++"),Stac!$S13))=FALSE,IF(ISERR(FIND(CONCATENATE(BL$4,"+++"),Stac!$S13))=FALSE,"+++","++"),"+")," ")," ")</f>
        <v/>
      </c>
      <c r="BM11" s="47" t="str">
        <f>IF(ISERR(FIND(BM$4,Stac!$S13))=FALSE,IF(ISERR(FIND(CONCATENATE(BM$4,"+"),Stac!$S13))=FALSE,IF(ISERR(FIND(CONCATENATE(BM$4,"++"),Stac!$S13))=FALSE,IF(ISERR(FIND(CONCATENATE(BM$4,"+++"),Stac!$S13))=FALSE,"+++","++"),"+")," ")," ")</f>
        <v/>
      </c>
      <c r="BN11" s="112" t="str">
        <f>Stac!C13</f>
        <v>Algebra z geometrią</v>
      </c>
      <c r="BO11" s="47" t="str">
        <f>IF(ISERR(FIND(BO$4,Stac!$T13))=FALSE,IF(ISERR(FIND(CONCATENATE(BO$4,"+"),Stac!$T13))=FALSE,IF(ISERR(FIND(CONCATENATE(BO$4,"++"),Stac!$T13))=FALSE,IF(ISERR(FIND(CONCATENATE(BO$4,"+++"),Stac!$T13))=FALSE,"+++","++"),"+")," ")," ")</f>
        <v>++</v>
      </c>
      <c r="BP11" s="47" t="str">
        <f>IF(ISERR(FIND(BP$4,Stac!$T13))=FALSE,IF(ISERR(FIND(CONCATENATE(BP$4,"+"),Stac!$T13))=FALSE,IF(ISERR(FIND(CONCATENATE(BP$4,"++"),Stac!$T13))=FALSE,IF(ISERR(FIND(CONCATENATE(BP$4,"+++"),Stac!$T13))=FALSE,"+++","++"),"+")," ")," ")</f>
        <v/>
      </c>
      <c r="BQ11" s="47" t="str">
        <f>IF(ISERR(FIND(BQ$4,Stac!$T13))=FALSE,IF(ISERR(FIND(CONCATENATE(BQ$4,"+"),Stac!$T13))=FALSE,IF(ISERR(FIND(CONCATENATE(BQ$4,"++"),Stac!$T13))=FALSE,IF(ISERR(FIND(CONCATENATE(BQ$4,"+++"),Stac!$T13))=FALSE,"+++","++"),"+")," ")," ")</f>
        <v/>
      </c>
      <c r="BR11" s="47" t="str">
        <f>IF(ISERR(FIND(BR$4,Stac!$T13))=FALSE,IF(ISERR(FIND(CONCATENATE(BR$4,"+"),Stac!$T13))=FALSE,IF(ISERR(FIND(CONCATENATE(BR$4,"++"),Stac!$T13))=FALSE,IF(ISERR(FIND(CONCATENATE(BR$4,"+++"),Stac!$T13))=FALSE,"+++","++"),"+")," ")," ")</f>
        <v/>
      </c>
      <c r="BS11" s="47" t="str">
        <f>IF(ISERR(FIND(BS$4,Stac!$T13))=FALSE,IF(ISERR(FIND(CONCATENATE(BS$4,"+"),Stac!$T13))=FALSE,IF(ISERR(FIND(CONCATENATE(BS$4,"++"),Stac!$T13))=FALSE,IF(ISERR(FIND(CONCATENATE(BS$4,"+++"),Stac!$T13))=FALSE,"+++","++"),"+")," ")," ")</f>
        <v/>
      </c>
      <c r="BT11" s="47" t="str">
        <f>IF(ISERR(FIND(BT$4,Stac!$T13))=FALSE,IF(ISERR(FIND(CONCATENATE(BT$4,"+"),Stac!$T13))=FALSE,IF(ISERR(FIND(CONCATENATE(BT$4,"++"),Stac!$T13))=FALSE,IF(ISERR(FIND(CONCATENATE(BT$4,"+++"),Stac!$T13))=FALSE,"+++","++"),"+")," ")," ")</f>
        <v/>
      </c>
      <c r="BU11" s="47" t="str">
        <f>IF(ISERR(FIND(BU$4,Stac!$T13))=FALSE,IF(ISERR(FIND(CONCATENATE(BU$4,"+"),Stac!$T13))=FALSE,IF(ISERR(FIND(CONCATENATE(BU$4,"++"),Stac!$T13))=FALSE,IF(ISERR(FIND(CONCATENATE(BU$4,"+++"),Stac!$T13))=FALSE,"+++","++"),"+")," ")," ")</f>
        <v/>
      </c>
    </row>
    <row r="12" spans="1:73">
      <c r="A12" s="88" t="str">
        <f>Stac!C14</f>
        <v>Probabilistyka i statystyka</v>
      </c>
      <c r="B12" s="47" t="str">
        <f>IF(ISERR(FIND(B$4,Stac!$R14))=FALSE,IF(ISERR(FIND(CONCATENATE(B$4,"+"),Stac!$R14))=FALSE,IF(ISERR(FIND(CONCATENATE(B$4,"++"),Stac!$R14))=FALSE,IF(ISERR(FIND(CONCATENATE(B$4,"+++"),Stac!$R14))=FALSE,"+++","++"),"+")," ")," ")</f>
        <v>+++</v>
      </c>
      <c r="C12" s="47" t="str">
        <f>IF(ISERR(FIND(C$4,Stac!$R14))=FALSE,IF(ISERR(FIND(CONCATENATE(C$4,"+"),Stac!$R14))=FALSE,IF(ISERR(FIND(CONCATENATE(C$4,"++"),Stac!$R14))=FALSE,IF(ISERR(FIND(CONCATENATE(C$4,"+++"),Stac!$R14))=FALSE,"+++","++"),"+")," ")," ")</f>
        <v/>
      </c>
      <c r="D12" s="47" t="str">
        <f>IF(ISERR(FIND(D$4,Stac!$R14))=FALSE,IF(ISERR(FIND(CONCATENATE(D$4,"+"),Stac!$R14))=FALSE,IF(ISERR(FIND(CONCATENATE(D$4,"++"),Stac!$R14))=FALSE,IF(ISERR(FIND(CONCATENATE(D$4,"+++"),Stac!$R14))=FALSE,"+++","++"),"+")," ")," ")</f>
        <v/>
      </c>
      <c r="E12" s="47" t="str">
        <f>IF(ISERR(FIND(E$4,Stac!$R14))=FALSE,IF(ISERR(FIND(CONCATENATE(E$4,"+"),Stac!$R14))=FALSE,IF(ISERR(FIND(CONCATENATE(E$4,"++"),Stac!$R14))=FALSE,IF(ISERR(FIND(CONCATENATE(E$4,"+++"),Stac!$R14))=FALSE,"+++","++"),"+")," ")," ")</f>
        <v/>
      </c>
      <c r="F12" s="47" t="str">
        <f>IF(ISERR(FIND(F$4,Stac!$R14))=FALSE,IF(ISERR(FIND(CONCATENATE(F$4,"+"),Stac!$R14))=FALSE,IF(ISERR(FIND(CONCATENATE(F$4,"++"),Stac!$R14))=FALSE,IF(ISERR(FIND(CONCATENATE(F$4,"+++"),Stac!$R14))=FALSE,"+++","++"),"+")," ")," ")</f>
        <v/>
      </c>
      <c r="G12" s="47" t="str">
        <f>IF(ISERR(FIND(G$4,Stac!$R14))=FALSE,IF(ISERR(FIND(CONCATENATE(G$4,"+"),Stac!$R14))=FALSE,IF(ISERR(FIND(CONCATENATE(G$4,"++"),Stac!$R14))=FALSE,IF(ISERR(FIND(CONCATENATE(G$4,"+++"),Stac!$R14))=FALSE,"+++","++"),"+")," ")," ")</f>
        <v/>
      </c>
      <c r="H12" s="47" t="str">
        <f>IF(ISERR(FIND(H$4,Stac!$R14))=FALSE,IF(ISERR(FIND(CONCATENATE(H$4,"+"),Stac!$R14))=FALSE,IF(ISERR(FIND(CONCATENATE(H$4,"++"),Stac!$R14))=FALSE,IF(ISERR(FIND(CONCATENATE(H$4,"+++"),Stac!$R14))=FALSE,"+++","++"),"+")," ")," ")</f>
        <v/>
      </c>
      <c r="I12" s="47" t="str">
        <f>IF(ISERR(FIND(I$4,Stac!$R14))=FALSE,IF(ISERR(FIND(CONCATENATE(I$4,"+"),Stac!$R14))=FALSE,IF(ISERR(FIND(CONCATENATE(I$4,"++"),Stac!$R14))=FALSE,IF(ISERR(FIND(CONCATENATE(I$4,"+++"),Stac!$R14))=FALSE,"+++","++"),"+")," ")," ")</f>
        <v/>
      </c>
      <c r="J12" s="47" t="str">
        <f>IF(ISERR(FIND(J$4,Stac!$R14))=FALSE,IF(ISERR(FIND(CONCATENATE(J$4,"+"),Stac!$R14))=FALSE,IF(ISERR(FIND(CONCATENATE(J$4,"++"),Stac!$R14))=FALSE,IF(ISERR(FIND(CONCATENATE(J$4,"+++"),Stac!$R14))=FALSE,"+++","++"),"+")," ")," ")</f>
        <v/>
      </c>
      <c r="K12" s="47" t="str">
        <f>IF(ISERR(FIND(K$4,Stac!$R14))=FALSE,IF(ISERR(FIND(CONCATENATE(K$4,"+"),Stac!$R14))=FALSE,IF(ISERR(FIND(CONCATENATE(K$4,"++"),Stac!$R14))=FALSE,IF(ISERR(FIND(CONCATENATE(K$4,"+++"),Stac!$R14))=FALSE,"+++","++"),"+")," ")," ")</f>
        <v/>
      </c>
      <c r="L12" s="47" t="str">
        <f>IF(ISERR(FIND(L$4,Stac!$R14))=FALSE,IF(ISERR(FIND(CONCATENATE(L$4,"+"),Stac!$R14))=FALSE,IF(ISERR(FIND(CONCATENATE(L$4,"++"),Stac!$R14))=FALSE,IF(ISERR(FIND(CONCATENATE(L$4,"+++"),Stac!$R14))=FALSE,"+++","++"),"+")," ")," ")</f>
        <v/>
      </c>
      <c r="M12" s="47" t="str">
        <f>IF(ISERR(FIND(M$4,Stac!$R14))=FALSE,IF(ISERR(FIND(CONCATENATE(M$4,"+"),Stac!$R14))=FALSE,IF(ISERR(FIND(CONCATENATE(M$4,"++"),Stac!$R14))=FALSE,IF(ISERR(FIND(CONCATENATE(M$4,"+++"),Stac!$R14))=FALSE,"+++","++"),"+")," ")," ")</f>
        <v/>
      </c>
      <c r="N12" s="47" t="str">
        <f>IF(ISERR(FIND(N$4,Stac!$R14))=FALSE,IF(ISERR(FIND(CONCATENATE(N$4,"+"),Stac!$R14))=FALSE,IF(ISERR(FIND(CONCATENATE(N$4,"++"),Stac!$R14))=FALSE,IF(ISERR(FIND(CONCATENATE(N$4,"+++"),Stac!$R14))=FALSE,"+++","++"),"+")," ")," ")</f>
        <v/>
      </c>
      <c r="O12" s="47" t="str">
        <f>IF(ISERR(FIND(O$4,Stac!$R14))=FALSE,IF(ISERR(FIND(CONCATENATE(O$4,"+"),Stac!$R14))=FALSE,IF(ISERR(FIND(CONCATENATE(O$4,"++"),Stac!$R14))=FALSE,IF(ISERR(FIND(CONCATENATE(O$4,"+++"),Stac!$R14))=FALSE,"+++","++"),"+")," ")," ")</f>
        <v/>
      </c>
      <c r="P12" s="47" t="str">
        <f>IF(ISERR(FIND(P$4,Stac!$R14))=FALSE,IF(ISERR(FIND(CONCATENATE(P$4,"+"),Stac!$R14))=FALSE,IF(ISERR(FIND(CONCATENATE(P$4,"++"),Stac!$R14))=FALSE,IF(ISERR(FIND(CONCATENATE(P$4,"+++"),Stac!$R14))=FALSE,"+++","++"),"+")," ")," ")</f>
        <v/>
      </c>
      <c r="Q12" s="47" t="str">
        <f>IF(ISERR(FIND(Q$4,Stac!$R14))=FALSE,IF(ISERR(FIND(CONCATENATE(Q$4,"+"),Stac!$R14))=FALSE,IF(ISERR(FIND(CONCATENATE(Q$4,"++"),Stac!$R14))=FALSE,IF(ISERR(FIND(CONCATENATE(Q$4,"+++"),Stac!$R14))=FALSE,"+++","++"),"+")," ")," ")</f>
        <v/>
      </c>
      <c r="R12" s="47" t="str">
        <f>IF(ISERR(FIND(R$4,Stac!$R14))=FALSE,IF(ISERR(FIND(CONCATENATE(R$4,"+"),Stac!$R14))=FALSE,IF(ISERR(FIND(CONCATENATE(R$4,"++"),Stac!$R14))=FALSE,IF(ISERR(FIND(CONCATENATE(R$4,"+++"),Stac!$R14))=FALSE,"+++","++"),"+")," ")," ")</f>
        <v/>
      </c>
      <c r="S12" s="47" t="str">
        <f>IF(ISERR(FIND(S$4,Stac!$R14))=FALSE,IF(ISERR(FIND(CONCATENATE(S$4,"+"),Stac!$R14))=FALSE,IF(ISERR(FIND(CONCATENATE(S$4,"++"),Stac!$R14))=FALSE,IF(ISERR(FIND(CONCATENATE(S$4,"+++"),Stac!$R14))=FALSE,"+++","++"),"+")," ")," ")</f>
        <v/>
      </c>
      <c r="T12" s="47" t="str">
        <f>IF(ISERR(FIND(T$4,Stac!$R14))=FALSE,IF(ISERR(FIND(CONCATENATE(T$4,"+"),Stac!$R14))=FALSE,IF(ISERR(FIND(CONCATENATE(T$4,"++"),Stac!$R14))=FALSE,IF(ISERR(FIND(CONCATENATE(T$4,"+++"),Stac!$R14))=FALSE,"+++","++"),"+")," ")," ")</f>
        <v/>
      </c>
      <c r="U12" s="47" t="str">
        <f>IF(ISERR(FIND(U$4,Stac!$R14))=FALSE,IF(ISERR(FIND(CONCATENATE(U$4,"+"),Stac!$R14))=FALSE,IF(ISERR(FIND(CONCATENATE(U$4,"++"),Stac!$R14))=FALSE,IF(ISERR(FIND(CONCATENATE(U$4,"+++"),Stac!$R14))=FALSE,"+++","++"),"+")," ")," ")</f>
        <v/>
      </c>
      <c r="V12" s="47" t="str">
        <f>IF(ISERR(FIND(V$4,Stac!$R14))=FALSE,IF(ISERR(FIND(CONCATENATE(V$4,"+"),Stac!$R14))=FALSE,IF(ISERR(FIND(CONCATENATE(V$4,"++"),Stac!$R14))=FALSE,IF(ISERR(FIND(CONCATENATE(V$4,"+++"),Stac!$R14))=FALSE,"+++","++"),"+")," ")," ")</f>
        <v/>
      </c>
      <c r="W12" s="47" t="str">
        <f>IF(ISERR(FIND(W$4,Stac!$R14))=FALSE,IF(ISERR(FIND(CONCATENATE(W$4,"+"),Stac!$R14))=FALSE,IF(ISERR(FIND(CONCATENATE(W$4,"++"),Stac!$R14))=FALSE,IF(ISERR(FIND(CONCATENATE(W$4,"+++"),Stac!$R14))=FALSE,"+++","++"),"+")," ")," ")</f>
        <v/>
      </c>
      <c r="X12" s="47" t="str">
        <f>IF(ISERR(FIND(X$4,Stac!$R14))=FALSE,IF(ISERR(FIND(CONCATENATE(X$4,"+"),Stac!$R14))=FALSE,IF(ISERR(FIND(CONCATENATE(X$4,"++"),Stac!$R14))=FALSE,IF(ISERR(FIND(CONCATENATE(X$4,"+++"),Stac!$R14))=FALSE,"+++","++"),"+")," ")," ")</f>
        <v/>
      </c>
      <c r="Y12" s="47" t="str">
        <f>IF(ISERR(FIND(Y$4,Stac!$R14))=FALSE,IF(ISERR(FIND(CONCATENATE(Y$4,"+"),Stac!$R14))=FALSE,IF(ISERR(FIND(CONCATENATE(Y$4,"++"),Stac!$R14))=FALSE,IF(ISERR(FIND(CONCATENATE(Y$4,"+++"),Stac!$R14))=FALSE,"+++","++"),"+")," ")," ")</f>
        <v/>
      </c>
      <c r="Z12" s="47" t="str">
        <f>IF(ISERR(FIND(Z$4,Stac!$R14))=FALSE,IF(ISERR(FIND(CONCATENATE(Z$4,"+"),Stac!$R14))=FALSE,IF(ISERR(FIND(CONCATENATE(Z$4,"++"),Stac!$R14))=FALSE,IF(ISERR(FIND(CONCATENATE(Z$4,"+++"),Stac!$R14))=FALSE,"+++","++"),"+")," ")," ")</f>
        <v/>
      </c>
      <c r="AA12" s="47" t="str">
        <f>IF(ISERR(FIND(AA$4,Stac!$R14))=FALSE,IF(ISERR(FIND(CONCATENATE(AA$4,"+"),Stac!$R14))=FALSE,IF(ISERR(FIND(CONCATENATE(AA$4,"++"),Stac!$R14))=FALSE,IF(ISERR(FIND(CONCATENATE(AA$4,"+++"),Stac!$R14))=FALSE,"+++","++"),"+")," ")," ")</f>
        <v/>
      </c>
      <c r="AB12" s="47" t="str">
        <f>IF(ISERR(FIND(AB$4,Stac!$R14))=FALSE,IF(ISERR(FIND(CONCATENATE(AB$4,"+"),Stac!$R14))=FALSE,IF(ISERR(FIND(CONCATENATE(AB$4,"++"),Stac!$R14))=FALSE,IF(ISERR(FIND(CONCATENATE(AB$4,"+++"),Stac!$R14))=FALSE,"+++","++"),"+")," ")," ")</f>
        <v/>
      </c>
      <c r="AC12" s="47" t="str">
        <f>IF(ISERR(FIND(AC$4,Stac!$R14))=FALSE,IF(ISERR(FIND(CONCATENATE(AC$4,"+"),Stac!$R14))=FALSE,IF(ISERR(FIND(CONCATENATE(AC$4,"++"),Stac!$R14))=FALSE,IF(ISERR(FIND(CONCATENATE(AC$4,"+++"),Stac!$R14))=FALSE,"+++","++"),"+")," ")," ")</f>
        <v/>
      </c>
      <c r="AD12" s="112" t="str">
        <f>Stac!C14</f>
        <v>Probabilistyka i statystyka</v>
      </c>
      <c r="AE12" s="47" t="str">
        <f>IF(ISERR(FIND(AE$4,Stac!$S14))=FALSE,IF(ISERR(FIND(CONCATENATE(AE$4,"+"),Stac!$S14))=FALSE,IF(ISERR(FIND(CONCATENATE(AE$4,"++"),Stac!$S14))=FALSE,IF(ISERR(FIND(CONCATENATE(AE$4,"+++"),Stac!$S14))=FALSE,"+++","++"),"+")," ")," ")</f>
        <v>+++</v>
      </c>
      <c r="AF12" s="47" t="str">
        <f>IF(ISERR(FIND(AF$4,Stac!$S14))=FALSE,IF(ISERR(FIND(CONCATENATE(AF$4,"+"),Stac!$S14))=FALSE,IF(ISERR(FIND(CONCATENATE(AF$4,"++"),Stac!$S14))=FALSE,IF(ISERR(FIND(CONCATENATE(AF$4,"+++"),Stac!$S14))=FALSE,"+++","++"),"+")," ")," ")</f>
        <v/>
      </c>
      <c r="AG12" s="47" t="str">
        <f>IF(ISERR(FIND(AG$4,Stac!$S14))=FALSE,IF(ISERR(FIND(CONCATENATE(AG$4,"+"),Stac!$S14))=FALSE,IF(ISERR(FIND(CONCATENATE(AG$4,"++"),Stac!$S14))=FALSE,IF(ISERR(FIND(CONCATENATE(AG$4,"+++"),Stac!$S14))=FALSE,"+++","++"),"+")," ")," ")</f>
        <v/>
      </c>
      <c r="AH12" s="47" t="str">
        <f>IF(ISERR(FIND(AH$4,Stac!$S14))=FALSE,IF(ISERR(FIND(CONCATENATE(AH$4,"+"),Stac!$S14))=FALSE,IF(ISERR(FIND(CONCATENATE(AH$4,"++"),Stac!$S14))=FALSE,IF(ISERR(FIND(CONCATENATE(AH$4,"+++"),Stac!$S14))=FALSE,"+++","++"),"+")," ")," ")</f>
        <v/>
      </c>
      <c r="AI12" s="47" t="str">
        <f>IF(ISERR(FIND(AI$4,Stac!$S14))=FALSE,IF(ISERR(FIND(CONCATENATE(AI$4,"+"),Stac!$S14))=FALSE,IF(ISERR(FIND(CONCATENATE(AI$4,"++"),Stac!$S14))=FALSE,IF(ISERR(FIND(CONCATENATE(AI$4,"+++"),Stac!$S14))=FALSE,"+++","++"),"+")," ")," ")</f>
        <v/>
      </c>
      <c r="AJ12" s="47" t="str">
        <f>IF(ISERR(FIND(AJ$4,Stac!$S14))=FALSE,IF(ISERR(FIND(CONCATENATE(AJ$4,"+"),Stac!$S14))=FALSE,IF(ISERR(FIND(CONCATENATE(AJ$4,"++"),Stac!$S14))=FALSE,IF(ISERR(FIND(CONCATENATE(AJ$4,"+++"),Stac!$S14))=FALSE,"+++","++"),"+")," ")," ")</f>
        <v/>
      </c>
      <c r="AK12" s="47" t="str">
        <f>IF(ISERR(FIND(AK$4,Stac!$S14))=FALSE,IF(ISERR(FIND(CONCATENATE(AK$4,"+"),Stac!$S14))=FALSE,IF(ISERR(FIND(CONCATENATE(AK$4,"++"),Stac!$S14))=FALSE,IF(ISERR(FIND(CONCATENATE(AK$4,"+++"),Stac!$S14))=FALSE,"+++","++"),"+")," ")," ")</f>
        <v/>
      </c>
      <c r="AL12" s="47" t="str">
        <f>IF(ISERR(FIND(AL$4,Stac!$S14))=FALSE,IF(ISERR(FIND(CONCATENATE(AL$4,"+"),Stac!$S14))=FALSE,IF(ISERR(FIND(CONCATENATE(AL$4,"++"),Stac!$S14))=FALSE,IF(ISERR(FIND(CONCATENATE(AL$4,"+++"),Stac!$S14))=FALSE,"+++","++"),"+")," ")," ")</f>
        <v/>
      </c>
      <c r="AM12" s="47" t="str">
        <f>IF(ISERR(FIND(AM$4,Stac!$S14))=FALSE,IF(ISERR(FIND(CONCATENATE(AM$4,"+"),Stac!$S14))=FALSE,IF(ISERR(FIND(CONCATENATE(AM$4,"++"),Stac!$S14))=FALSE,IF(ISERR(FIND(CONCATENATE(AM$4,"+++"),Stac!$S14))=FALSE,"+++","++"),"+")," ")," ")</f>
        <v/>
      </c>
      <c r="AN12" s="47" t="str">
        <f>IF(ISERR(FIND(AN$4,Stac!$S14))=FALSE,IF(ISERR(FIND(CONCATENATE(AN$4,"+"),Stac!$S14))=FALSE,IF(ISERR(FIND(CONCATENATE(AN$4,"++"),Stac!$S14))=FALSE,IF(ISERR(FIND(CONCATENATE(AN$4,"+++"),Stac!$S14))=FALSE,"+++","++"),"+")," ")," ")</f>
        <v/>
      </c>
      <c r="AO12" s="47" t="str">
        <f>IF(ISERR(FIND(AO$4,Stac!$S14))=FALSE,IF(ISERR(FIND(CONCATENATE(AO$4,"+"),Stac!$S14))=FALSE,IF(ISERR(FIND(CONCATENATE(AO$4,"++"),Stac!$S14))=FALSE,IF(ISERR(FIND(CONCATENATE(AO$4,"+++"),Stac!$S14))=FALSE,"+++","++"),"+")," ")," ")</f>
        <v/>
      </c>
      <c r="AP12" s="47" t="str">
        <f>IF(ISERR(FIND(AP$4,Stac!$S14))=FALSE,IF(ISERR(FIND(CONCATENATE(AP$4,"+"),Stac!$S14))=FALSE,IF(ISERR(FIND(CONCATENATE(AP$4,"++"),Stac!$S14))=FALSE,IF(ISERR(FIND(CONCATENATE(AP$4,"+++"),Stac!$S14))=FALSE,"+++","++"),"+")," ")," ")</f>
        <v/>
      </c>
      <c r="AQ12" s="47" t="str">
        <f>IF(ISERR(FIND(AQ$4,Stac!$S14))=FALSE,IF(ISERR(FIND(CONCATENATE(AQ$4,"+"),Stac!$S14))=FALSE,IF(ISERR(FIND(CONCATENATE(AQ$4,"++"),Stac!$S14))=FALSE,IF(ISERR(FIND(CONCATENATE(AQ$4,"+++"),Stac!$S14))=FALSE,"+++","++"),"+")," ")," ")</f>
        <v/>
      </c>
      <c r="AR12" s="47" t="str">
        <f>IF(ISERR(FIND(AR$4,Stac!$S14))=FALSE,IF(ISERR(FIND(CONCATENATE(AR$4,"+"),Stac!$S14))=FALSE,IF(ISERR(FIND(CONCATENATE(AR$4,"++"),Stac!$S14))=FALSE,IF(ISERR(FIND(CONCATENATE(AR$4,"+++"),Stac!$S14))=FALSE,"+++","++"),"+")," ")," ")</f>
        <v/>
      </c>
      <c r="AS12" s="47" t="str">
        <f>IF(ISERR(FIND(AS$4,Stac!$S14))=FALSE,IF(ISERR(FIND(CONCATENATE(AS$4,"+"),Stac!$S14))=FALSE,IF(ISERR(FIND(CONCATENATE(AS$4,"++"),Stac!$S14))=FALSE,IF(ISERR(FIND(CONCATENATE(AS$4,"+++"),Stac!$S14))=FALSE,"+++","++"),"+")," ")," ")</f>
        <v/>
      </c>
      <c r="AT12" s="47" t="str">
        <f>IF(ISERR(FIND(AT$4,Stac!$S14))=FALSE,IF(ISERR(FIND(CONCATENATE(AT$4,"+"),Stac!$S14))=FALSE,IF(ISERR(FIND(CONCATENATE(AT$4,"++"),Stac!$S14))=FALSE,IF(ISERR(FIND(CONCATENATE(AT$4,"+++"),Stac!$S14))=FALSE,"+++","++"),"+")," ")," ")</f>
        <v/>
      </c>
      <c r="AU12" s="47" t="str">
        <f>IF(ISERR(FIND(AU$4,Stac!$S14))=FALSE,IF(ISERR(FIND(CONCATENATE(AU$4,"+"),Stac!$S14))=FALSE,IF(ISERR(FIND(CONCATENATE(AU$4,"++"),Stac!$S14))=FALSE,IF(ISERR(FIND(CONCATENATE(AU$4,"+++"),Stac!$S14))=FALSE,"+++","++"),"+")," ")," ")</f>
        <v/>
      </c>
      <c r="AV12" s="47" t="str">
        <f>IF(ISERR(FIND(AV$4,Stac!$S14))=FALSE,IF(ISERR(FIND(CONCATENATE(AV$4,"+"),Stac!$S14))=FALSE,IF(ISERR(FIND(CONCATENATE(AV$4,"++"),Stac!$S14))=FALSE,IF(ISERR(FIND(CONCATENATE(AV$4,"+++"),Stac!$S14))=FALSE,"+++","++"),"+")," ")," ")</f>
        <v/>
      </c>
      <c r="AW12" s="47" t="str">
        <f>IF(ISERR(FIND(AW$4,Stac!$S14))=FALSE,IF(ISERR(FIND(CONCATENATE(AW$4,"+"),Stac!$S14))=FALSE,IF(ISERR(FIND(CONCATENATE(AW$4,"++"),Stac!$S14))=FALSE,IF(ISERR(FIND(CONCATENATE(AW$4,"+++"),Stac!$S14))=FALSE,"+++","++"),"+")," ")," ")</f>
        <v/>
      </c>
      <c r="AX12" s="47" t="str">
        <f>IF(ISERR(FIND(AX$4,Stac!$S14))=FALSE,IF(ISERR(FIND(CONCATENATE(AX$4,"+"),Stac!$S14))=FALSE,IF(ISERR(FIND(CONCATENATE(AX$4,"++"),Stac!$S14))=FALSE,IF(ISERR(FIND(CONCATENATE(AX$4,"+++"),Stac!$S14))=FALSE,"+++","++"),"+")," ")," ")</f>
        <v/>
      </c>
      <c r="AY12" s="47" t="str">
        <f>IF(ISERR(FIND(AY$4,Stac!$S14))=FALSE,IF(ISERR(FIND(CONCATENATE(AY$4,"+"),Stac!$S14))=FALSE,IF(ISERR(FIND(CONCATENATE(AY$4,"++"),Stac!$S14))=FALSE,IF(ISERR(FIND(CONCATENATE(AY$4,"+++"),Stac!$S14))=FALSE,"+++","++"),"+")," ")," ")</f>
        <v/>
      </c>
      <c r="AZ12" s="47" t="str">
        <f>IF(ISERR(FIND(AZ$4,Stac!$S14))=FALSE,IF(ISERR(FIND(CONCATENATE(AZ$4,"+"),Stac!$S14))=FALSE,IF(ISERR(FIND(CONCATENATE(AZ$4,"++"),Stac!$S14))=FALSE,IF(ISERR(FIND(CONCATENATE(AZ$4,"+++"),Stac!$S14))=FALSE,"+++","++"),"+")," ")," ")</f>
        <v/>
      </c>
      <c r="BA12" s="47" t="str">
        <f>IF(ISERR(FIND(BA$4,Stac!$S14))=FALSE,IF(ISERR(FIND(CONCATENATE(BA$4,"+"),Stac!$S14))=FALSE,IF(ISERR(FIND(CONCATENATE(BA$4,"++"),Stac!$S14))=FALSE,IF(ISERR(FIND(CONCATENATE(BA$4,"+++"),Stac!$S14))=FALSE,"+++","++"),"+")," ")," ")</f>
        <v/>
      </c>
      <c r="BB12" s="47" t="str">
        <f>IF(ISERR(FIND(BB$4,Stac!$S14))=FALSE,IF(ISERR(FIND(CONCATENATE(BB$4,"+"),Stac!$S14))=FALSE,IF(ISERR(FIND(CONCATENATE(BB$4,"++"),Stac!$S14))=FALSE,IF(ISERR(FIND(CONCATENATE(BB$4,"+++"),Stac!$S14))=FALSE,"+++","++"),"+")," ")," ")</f>
        <v/>
      </c>
      <c r="BC12" s="47" t="str">
        <f>IF(ISERR(FIND(BC$4,Stac!$S14))=FALSE,IF(ISERR(FIND(CONCATENATE(BC$4,"+"),Stac!$S14))=FALSE,IF(ISERR(FIND(CONCATENATE(BC$4,"++"),Stac!$S14))=FALSE,IF(ISERR(FIND(CONCATENATE(BC$4,"+++"),Stac!$S14))=FALSE,"+++","++"),"+")," ")," ")</f>
        <v/>
      </c>
      <c r="BD12" s="47" t="str">
        <f>IF(ISERR(FIND(BD$4,Stac!$S14))=FALSE,IF(ISERR(FIND(CONCATENATE(BD$4,"+"),Stac!$S14))=FALSE,IF(ISERR(FIND(CONCATENATE(BD$4,"++"),Stac!$S14))=FALSE,IF(ISERR(FIND(CONCATENATE(BD$4,"+++"),Stac!$S14))=FALSE,"+++","++"),"+")," ")," ")</f>
        <v/>
      </c>
      <c r="BE12" s="47" t="str">
        <f>IF(ISERR(FIND(BE$4,Stac!$S14))=FALSE,IF(ISERR(FIND(CONCATENATE(BE$4,"+"),Stac!$S14))=FALSE,IF(ISERR(FIND(CONCATENATE(BE$4,"++"),Stac!$S14))=FALSE,IF(ISERR(FIND(CONCATENATE(BE$4,"+++"),Stac!$S14))=FALSE,"+++","++"),"+")," ")," ")</f>
        <v/>
      </c>
      <c r="BF12" s="47" t="str">
        <f>IF(ISERR(FIND(BF$4,Stac!$S14))=FALSE,IF(ISERR(FIND(CONCATENATE(BF$4,"+"),Stac!$S14))=FALSE,IF(ISERR(FIND(CONCATENATE(BF$4,"++"),Stac!$S14))=FALSE,IF(ISERR(FIND(CONCATENATE(BF$4,"+++"),Stac!$S14))=FALSE,"+++","++"),"+")," ")," ")</f>
        <v/>
      </c>
      <c r="BG12" s="47" t="str">
        <f>IF(ISERR(FIND(BG$4,Stac!$S14))=FALSE,IF(ISERR(FIND(CONCATENATE(BG$4,"+"),Stac!$S14))=FALSE,IF(ISERR(FIND(CONCATENATE(BG$4,"++"),Stac!$S14))=FALSE,IF(ISERR(FIND(CONCATENATE(BG$4,"+++"),Stac!$S14))=FALSE,"+++","++"),"+")," ")," ")</f>
        <v/>
      </c>
      <c r="BH12" s="47" t="str">
        <f>IF(ISERR(FIND(BH$4,Stac!$S14))=FALSE,IF(ISERR(FIND(CONCATENATE(BH$4,"+"),Stac!$S14))=FALSE,IF(ISERR(FIND(CONCATENATE(BH$4,"++"),Stac!$S14))=FALSE,IF(ISERR(FIND(CONCATENATE(BH$4,"+++"),Stac!$S14))=FALSE,"+++","++"),"+")," ")," ")</f>
        <v/>
      </c>
      <c r="BI12" s="47" t="str">
        <f>IF(ISERR(FIND(BI$4,Stac!$S14))=FALSE,IF(ISERR(FIND(CONCATENATE(BI$4,"+"),Stac!$S14))=FALSE,IF(ISERR(FIND(CONCATENATE(BI$4,"++"),Stac!$S14))=FALSE,IF(ISERR(FIND(CONCATENATE(BI$4,"+++"),Stac!$S14))=FALSE,"+++","++"),"+")," ")," ")</f>
        <v/>
      </c>
      <c r="BJ12" s="47" t="str">
        <f>IF(ISERR(FIND(BJ$4,Stac!$S14))=FALSE,IF(ISERR(FIND(CONCATENATE(BJ$4,"+"),Stac!$S14))=FALSE,IF(ISERR(FIND(CONCATENATE(BJ$4,"++"),Stac!$S14))=FALSE,IF(ISERR(FIND(CONCATENATE(BJ$4,"+++"),Stac!$S14))=FALSE,"+++","++"),"+")," ")," ")</f>
        <v/>
      </c>
      <c r="BK12" s="47" t="str">
        <f>IF(ISERR(FIND(BK$4,Stac!$S14))=FALSE,IF(ISERR(FIND(CONCATENATE(BK$4,"+"),Stac!$S14))=FALSE,IF(ISERR(FIND(CONCATENATE(BK$4,"++"),Stac!$S14))=FALSE,IF(ISERR(FIND(CONCATENATE(BK$4,"+++"),Stac!$S14))=FALSE,"+++","++"),"+")," ")," ")</f>
        <v/>
      </c>
      <c r="BL12" s="47" t="str">
        <f>IF(ISERR(FIND(BL$4,Stac!$S14))=FALSE,IF(ISERR(FIND(CONCATENATE(BL$4,"+"),Stac!$S14))=FALSE,IF(ISERR(FIND(CONCATENATE(BL$4,"++"),Stac!$S14))=FALSE,IF(ISERR(FIND(CONCATENATE(BL$4,"+++"),Stac!$S14))=FALSE,"+++","++"),"+")," ")," ")</f>
        <v/>
      </c>
      <c r="BM12" s="47" t="str">
        <f>IF(ISERR(FIND(BM$4,Stac!$S14))=FALSE,IF(ISERR(FIND(CONCATENATE(BM$4,"+"),Stac!$S14))=FALSE,IF(ISERR(FIND(CONCATENATE(BM$4,"++"),Stac!$S14))=FALSE,IF(ISERR(FIND(CONCATENATE(BM$4,"+++"),Stac!$S14))=FALSE,"+++","++"),"+")," ")," ")</f>
        <v/>
      </c>
      <c r="BN12" s="112" t="str">
        <f>Stac!C14</f>
        <v>Probabilistyka i statystyka</v>
      </c>
      <c r="BO12" s="47" t="str">
        <f>IF(ISERR(FIND(BO$4,Stac!$T14))=FALSE,IF(ISERR(FIND(CONCATENATE(BO$4,"+"),Stac!$T14))=FALSE,IF(ISERR(FIND(CONCATENATE(BO$4,"++"),Stac!$T14))=FALSE,IF(ISERR(FIND(CONCATENATE(BO$4,"+++"),Stac!$T14))=FALSE,"+++","++"),"+")," ")," ")</f>
        <v>++</v>
      </c>
      <c r="BP12" s="47" t="str">
        <f>IF(ISERR(FIND(BP$4,Stac!$T14))=FALSE,IF(ISERR(FIND(CONCATENATE(BP$4,"+"),Stac!$T14))=FALSE,IF(ISERR(FIND(CONCATENATE(BP$4,"++"),Stac!$T14))=FALSE,IF(ISERR(FIND(CONCATENATE(BP$4,"+++"),Stac!$T14))=FALSE,"+++","++"),"+")," ")," ")</f>
        <v/>
      </c>
      <c r="BQ12" s="47" t="str">
        <f>IF(ISERR(FIND(BQ$4,Stac!$T14))=FALSE,IF(ISERR(FIND(CONCATENATE(BQ$4,"+"),Stac!$T14))=FALSE,IF(ISERR(FIND(CONCATENATE(BQ$4,"++"),Stac!$T14))=FALSE,IF(ISERR(FIND(CONCATENATE(BQ$4,"+++"),Stac!$T14))=FALSE,"+++","++"),"+")," ")," ")</f>
        <v/>
      </c>
      <c r="BR12" s="47" t="str">
        <f>IF(ISERR(FIND(BR$4,Stac!$T14))=FALSE,IF(ISERR(FIND(CONCATENATE(BR$4,"+"),Stac!$T14))=FALSE,IF(ISERR(FIND(CONCATENATE(BR$4,"++"),Stac!$T14))=FALSE,IF(ISERR(FIND(CONCATENATE(BR$4,"+++"),Stac!$T14))=FALSE,"+++","++"),"+")," ")," ")</f>
        <v/>
      </c>
      <c r="BS12" s="47" t="str">
        <f>IF(ISERR(FIND(BS$4,Stac!$T14))=FALSE,IF(ISERR(FIND(CONCATENATE(BS$4,"+"),Stac!$T14))=FALSE,IF(ISERR(FIND(CONCATENATE(BS$4,"++"),Stac!$T14))=FALSE,IF(ISERR(FIND(CONCATENATE(BS$4,"+++"),Stac!$T14))=FALSE,"+++","++"),"+")," ")," ")</f>
        <v/>
      </c>
      <c r="BT12" s="47" t="str">
        <f>IF(ISERR(FIND(BT$4,Stac!$T14))=FALSE,IF(ISERR(FIND(CONCATENATE(BT$4,"+"),Stac!$T14))=FALSE,IF(ISERR(FIND(CONCATENATE(BT$4,"++"),Stac!$T14))=FALSE,IF(ISERR(FIND(CONCATENATE(BT$4,"+++"),Stac!$T14))=FALSE,"+++","++"),"+")," ")," ")</f>
        <v>++</v>
      </c>
      <c r="BU12" s="47" t="str">
        <f>IF(ISERR(FIND(BU$4,Stac!$T14))=FALSE,IF(ISERR(FIND(CONCATENATE(BU$4,"+"),Stac!$T14))=FALSE,IF(ISERR(FIND(CONCATENATE(BU$4,"++"),Stac!$T14))=FALSE,IF(ISERR(FIND(CONCATENATE(BU$4,"+++"),Stac!$T14))=FALSE,"+++","++"),"+")," ")," ")</f>
        <v/>
      </c>
    </row>
    <row r="13" spans="1:73" ht="51">
      <c r="A13" s="162" t="str">
        <f>Stac!C15</f>
        <v>Przedmiot obieralny 1 - nauki społeczne:  Zarządzanie mikro i małym przedsiębiorstwem / Zarządzanie projektami</v>
      </c>
      <c r="B13" s="47" t="str">
        <f>IF(ISERR(FIND(B$4,Stac!$R15))=FALSE,IF(ISERR(FIND(CONCATENATE(B$4,"+"),Stac!$R15))=FALSE,IF(ISERR(FIND(CONCATENATE(B$4,"++"),Stac!$R15))=FALSE,IF(ISERR(FIND(CONCATENATE(B$4,"+++"),Stac!$R15))=FALSE,"+++","++"),"+")," ")," ")</f>
        <v/>
      </c>
      <c r="C13" s="47" t="str">
        <f>IF(ISERR(FIND(C$4,Stac!$R15))=FALSE,IF(ISERR(FIND(CONCATENATE(C$4,"+"),Stac!$R15))=FALSE,IF(ISERR(FIND(CONCATENATE(C$4,"++"),Stac!$R15))=FALSE,IF(ISERR(FIND(CONCATENATE(C$4,"+++"),Stac!$R15))=FALSE,"+++","++"),"+")," ")," ")</f>
        <v/>
      </c>
      <c r="D13" s="47" t="str">
        <f>IF(ISERR(FIND(D$4,Stac!$R15))=FALSE,IF(ISERR(FIND(CONCATENATE(D$4,"+"),Stac!$R15))=FALSE,IF(ISERR(FIND(CONCATENATE(D$4,"++"),Stac!$R15))=FALSE,IF(ISERR(FIND(CONCATENATE(D$4,"+++"),Stac!$R15))=FALSE,"+++","++"),"+")," ")," ")</f>
        <v/>
      </c>
      <c r="E13" s="47" t="str">
        <f>IF(ISERR(FIND(E$4,Stac!$R15))=FALSE,IF(ISERR(FIND(CONCATENATE(E$4,"+"),Stac!$R15))=FALSE,IF(ISERR(FIND(CONCATENATE(E$4,"++"),Stac!$R15))=FALSE,IF(ISERR(FIND(CONCATENATE(E$4,"+++"),Stac!$R15))=FALSE,"+++","++"),"+")," ")," ")</f>
        <v/>
      </c>
      <c r="F13" s="47" t="str">
        <f>IF(ISERR(FIND(F$4,Stac!$R15))=FALSE,IF(ISERR(FIND(CONCATENATE(F$4,"+"),Stac!$R15))=FALSE,IF(ISERR(FIND(CONCATENATE(F$4,"++"),Stac!$R15))=FALSE,IF(ISERR(FIND(CONCATENATE(F$4,"+++"),Stac!$R15))=FALSE,"+++","++"),"+")," ")," ")</f>
        <v/>
      </c>
      <c r="G13" s="47" t="str">
        <f>IF(ISERR(FIND(G$4,Stac!$R15))=FALSE,IF(ISERR(FIND(CONCATENATE(G$4,"+"),Stac!$R15))=FALSE,IF(ISERR(FIND(CONCATENATE(G$4,"++"),Stac!$R15))=FALSE,IF(ISERR(FIND(CONCATENATE(G$4,"+++"),Stac!$R15))=FALSE,"+++","++"),"+")," ")," ")</f>
        <v/>
      </c>
      <c r="H13" s="47" t="str">
        <f>IF(ISERR(FIND(H$4,Stac!$R15))=FALSE,IF(ISERR(FIND(CONCATENATE(H$4,"+"),Stac!$R15))=FALSE,IF(ISERR(FIND(CONCATENATE(H$4,"++"),Stac!$R15))=FALSE,IF(ISERR(FIND(CONCATENATE(H$4,"+++"),Stac!$R15))=FALSE,"+++","++"),"+")," ")," ")</f>
        <v/>
      </c>
      <c r="I13" s="47" t="str">
        <f>IF(ISERR(FIND(I$4,Stac!$R15))=FALSE,IF(ISERR(FIND(CONCATENATE(I$4,"+"),Stac!$R15))=FALSE,IF(ISERR(FIND(CONCATENATE(I$4,"++"),Stac!$R15))=FALSE,IF(ISERR(FIND(CONCATENATE(I$4,"+++"),Stac!$R15))=FALSE,"+++","++"),"+")," ")," ")</f>
        <v/>
      </c>
      <c r="J13" s="47" t="str">
        <f>IF(ISERR(FIND(J$4,Stac!$R15))=FALSE,IF(ISERR(FIND(CONCATENATE(J$4,"+"),Stac!$R15))=FALSE,IF(ISERR(FIND(CONCATENATE(J$4,"++"),Stac!$R15))=FALSE,IF(ISERR(FIND(CONCATENATE(J$4,"+++"),Stac!$R15))=FALSE,"+++","++"),"+")," ")," ")</f>
        <v/>
      </c>
      <c r="K13" s="47" t="str">
        <f>IF(ISERR(FIND(K$4,Stac!$R15))=FALSE,IF(ISERR(FIND(CONCATENATE(K$4,"+"),Stac!$R15))=FALSE,IF(ISERR(FIND(CONCATENATE(K$4,"++"),Stac!$R15))=FALSE,IF(ISERR(FIND(CONCATENATE(K$4,"+++"),Stac!$R15))=FALSE,"+++","++"),"+")," ")," ")</f>
        <v/>
      </c>
      <c r="L13" s="47" t="str">
        <f>IF(ISERR(FIND(L$4,Stac!$R15))=FALSE,IF(ISERR(FIND(CONCATENATE(L$4,"+"),Stac!$R15))=FALSE,IF(ISERR(FIND(CONCATENATE(L$4,"++"),Stac!$R15))=FALSE,IF(ISERR(FIND(CONCATENATE(L$4,"+++"),Stac!$R15))=FALSE,"+++","++"),"+")," ")," ")</f>
        <v/>
      </c>
      <c r="M13" s="47" t="str">
        <f>IF(ISERR(FIND(M$4,Stac!$R15))=FALSE,IF(ISERR(FIND(CONCATENATE(M$4,"+"),Stac!$R15))=FALSE,IF(ISERR(FIND(CONCATENATE(M$4,"++"),Stac!$R15))=FALSE,IF(ISERR(FIND(CONCATENATE(M$4,"+++"),Stac!$R15))=FALSE,"+++","++"),"+")," ")," ")</f>
        <v/>
      </c>
      <c r="N13" s="47" t="str">
        <f>IF(ISERR(FIND(N$4,Stac!$R15))=FALSE,IF(ISERR(FIND(CONCATENATE(N$4,"+"),Stac!$R15))=FALSE,IF(ISERR(FIND(CONCATENATE(N$4,"++"),Stac!$R15))=FALSE,IF(ISERR(FIND(CONCATENATE(N$4,"+++"),Stac!$R15))=FALSE,"+++","++"),"+")," ")," ")</f>
        <v/>
      </c>
      <c r="O13" s="47" t="str">
        <f>IF(ISERR(FIND(O$4,Stac!$R15))=FALSE,IF(ISERR(FIND(CONCATENATE(O$4,"+"),Stac!$R15))=FALSE,IF(ISERR(FIND(CONCATENATE(O$4,"++"),Stac!$R15))=FALSE,IF(ISERR(FIND(CONCATENATE(O$4,"+++"),Stac!$R15))=FALSE,"+++","++"),"+")," ")," ")</f>
        <v/>
      </c>
      <c r="P13" s="47" t="str">
        <f>IF(ISERR(FIND(P$4,Stac!$R15))=FALSE,IF(ISERR(FIND(CONCATENATE(P$4,"+"),Stac!$R15))=FALSE,IF(ISERR(FIND(CONCATENATE(P$4,"++"),Stac!$R15))=FALSE,IF(ISERR(FIND(CONCATENATE(P$4,"+++"),Stac!$R15))=FALSE,"+++","++"),"+")," ")," ")</f>
        <v/>
      </c>
      <c r="Q13" s="47" t="str">
        <f>IF(ISERR(FIND(Q$4,Stac!$R15))=FALSE,IF(ISERR(FIND(CONCATENATE(Q$4,"+"),Stac!$R15))=FALSE,IF(ISERR(FIND(CONCATENATE(Q$4,"++"),Stac!$R15))=FALSE,IF(ISERR(FIND(CONCATENATE(Q$4,"+++"),Stac!$R15))=FALSE,"+++","++"),"+")," ")," ")</f>
        <v/>
      </c>
      <c r="R13" s="47" t="str">
        <f>IF(ISERR(FIND(R$4,Stac!$R15))=FALSE,IF(ISERR(FIND(CONCATENATE(R$4,"+"),Stac!$R15))=FALSE,IF(ISERR(FIND(CONCATENATE(R$4,"++"),Stac!$R15))=FALSE,IF(ISERR(FIND(CONCATENATE(R$4,"+++"),Stac!$R15))=FALSE,"+++","++"),"+")," ")," ")</f>
        <v/>
      </c>
      <c r="S13" s="47" t="str">
        <f>IF(ISERR(FIND(S$4,Stac!$R15))=FALSE,IF(ISERR(FIND(CONCATENATE(S$4,"+"),Stac!$R15))=FALSE,IF(ISERR(FIND(CONCATENATE(S$4,"++"),Stac!$R15))=FALSE,IF(ISERR(FIND(CONCATENATE(S$4,"+++"),Stac!$R15))=FALSE,"+++","++"),"+")," ")," ")</f>
        <v/>
      </c>
      <c r="T13" s="47" t="str">
        <f>IF(ISERR(FIND(T$4,Stac!$R15))=FALSE,IF(ISERR(FIND(CONCATENATE(T$4,"+"),Stac!$R15))=FALSE,IF(ISERR(FIND(CONCATENATE(T$4,"++"),Stac!$R15))=FALSE,IF(ISERR(FIND(CONCATENATE(T$4,"+++"),Stac!$R15))=FALSE,"+++","++"),"+")," ")," ")</f>
        <v/>
      </c>
      <c r="U13" s="47" t="str">
        <f>IF(ISERR(FIND(U$4,Stac!$R15))=FALSE,IF(ISERR(FIND(CONCATENATE(U$4,"+"),Stac!$R15))=FALSE,IF(ISERR(FIND(CONCATENATE(U$4,"++"),Stac!$R15))=FALSE,IF(ISERR(FIND(CONCATENATE(U$4,"+++"),Stac!$R15))=FALSE,"+++","++"),"+")," ")," ")</f>
        <v/>
      </c>
      <c r="V13" s="47" t="str">
        <f>IF(ISERR(FIND(V$4,Stac!$R15))=FALSE,IF(ISERR(FIND(CONCATENATE(V$4,"+"),Stac!$R15))=FALSE,IF(ISERR(FIND(CONCATENATE(V$4,"++"),Stac!$R15))=FALSE,IF(ISERR(FIND(CONCATENATE(V$4,"+++"),Stac!$R15))=FALSE,"+++","++"),"+")," ")," ")</f>
        <v/>
      </c>
      <c r="W13" s="47" t="str">
        <f>IF(ISERR(FIND(W$4,Stac!$R15))=FALSE,IF(ISERR(FIND(CONCATENATE(W$4,"+"),Stac!$R15))=FALSE,IF(ISERR(FIND(CONCATENATE(W$4,"++"),Stac!$R15))=FALSE,IF(ISERR(FIND(CONCATENATE(W$4,"+++"),Stac!$R15))=FALSE,"+++","++"),"+")," ")," ")</f>
        <v/>
      </c>
      <c r="X13" s="47" t="str">
        <f>IF(ISERR(FIND(X$4,Stac!$R15))=FALSE,IF(ISERR(FIND(CONCATENATE(X$4,"+"),Stac!$R15))=FALSE,IF(ISERR(FIND(CONCATENATE(X$4,"++"),Stac!$R15))=FALSE,IF(ISERR(FIND(CONCATENATE(X$4,"+++"),Stac!$R15))=FALSE,"+++","++"),"+")," ")," ")</f>
        <v/>
      </c>
      <c r="Y13" s="47" t="str">
        <f>IF(ISERR(FIND(Y$4,Stac!$R15))=FALSE,IF(ISERR(FIND(CONCATENATE(Y$4,"+"),Stac!$R15))=FALSE,IF(ISERR(FIND(CONCATENATE(Y$4,"++"),Stac!$R15))=FALSE,IF(ISERR(FIND(CONCATENATE(Y$4,"+++"),Stac!$R15))=FALSE,"+++","++"),"+")," ")," ")</f>
        <v/>
      </c>
      <c r="Z13" s="47" t="str">
        <f>IF(ISERR(FIND(Z$4,Stac!$R15))=FALSE,IF(ISERR(FIND(CONCATENATE(Z$4,"+"),Stac!$R15))=FALSE,IF(ISERR(FIND(CONCATENATE(Z$4,"++"),Stac!$R15))=FALSE,IF(ISERR(FIND(CONCATENATE(Z$4,"+++"),Stac!$R15))=FALSE,"+++","++"),"+")," ")," ")</f>
        <v>+++</v>
      </c>
      <c r="AA13" s="47" t="str">
        <f>IF(ISERR(FIND(AA$4,Stac!$R15))=FALSE,IF(ISERR(FIND(CONCATENATE(AA$4,"+"),Stac!$R15))=FALSE,IF(ISERR(FIND(CONCATENATE(AA$4,"++"),Stac!$R15))=FALSE,IF(ISERR(FIND(CONCATENATE(AA$4,"+++"),Stac!$R15))=FALSE,"+++","++"),"+")," ")," ")</f>
        <v/>
      </c>
      <c r="AB13" s="47" t="str">
        <f>IF(ISERR(FIND(AB$4,Stac!$R15))=FALSE,IF(ISERR(FIND(CONCATENATE(AB$4,"+"),Stac!$R15))=FALSE,IF(ISERR(FIND(CONCATENATE(AB$4,"++"),Stac!$R15))=FALSE,IF(ISERR(FIND(CONCATENATE(AB$4,"+++"),Stac!$R15))=FALSE,"+++","++"),"+")," ")," ")</f>
        <v>+</v>
      </c>
      <c r="AC13" s="47" t="str">
        <f>IF(ISERR(FIND(AC$4,Stac!$R15))=FALSE,IF(ISERR(FIND(CONCATENATE(AC$4,"+"),Stac!$R15))=FALSE,IF(ISERR(FIND(CONCATENATE(AC$4,"++"),Stac!$R15))=FALSE,IF(ISERR(FIND(CONCATENATE(AC$4,"+++"),Stac!$R15))=FALSE,"+++","++"),"+")," ")," ")</f>
        <v>+</v>
      </c>
      <c r="AD13" s="164" t="str">
        <f>Stac!C15</f>
        <v>Przedmiot obieralny 1 - nauki społeczne:  Zarządzanie mikro i małym przedsiębiorstwem / Zarządzanie projektami</v>
      </c>
      <c r="AE13" s="47" t="str">
        <f>IF(ISERR(FIND(AE$4,Stac!$S15))=FALSE,IF(ISERR(FIND(CONCATENATE(AE$4,"+"),Stac!$S15))=FALSE,IF(ISERR(FIND(CONCATENATE(AE$4,"++"),Stac!$S15))=FALSE,IF(ISERR(FIND(CONCATENATE(AE$4,"+++"),Stac!$S15))=FALSE,"+++","++"),"+")," ")," ")</f>
        <v/>
      </c>
      <c r="AF13" s="47" t="str">
        <f>IF(ISERR(FIND(AF$4,Stac!$S15))=FALSE,IF(ISERR(FIND(CONCATENATE(AF$4,"+"),Stac!$S15))=FALSE,IF(ISERR(FIND(CONCATENATE(AF$4,"++"),Stac!$S15))=FALSE,IF(ISERR(FIND(CONCATENATE(AF$4,"+++"),Stac!$S15))=FALSE,"+++","++"),"+")," ")," ")</f>
        <v/>
      </c>
      <c r="AG13" s="47" t="str">
        <f>IF(ISERR(FIND(AG$4,Stac!$S15))=FALSE,IF(ISERR(FIND(CONCATENATE(AG$4,"+"),Stac!$S15))=FALSE,IF(ISERR(FIND(CONCATENATE(AG$4,"++"),Stac!$S15))=FALSE,IF(ISERR(FIND(CONCATENATE(AG$4,"+++"),Stac!$S15))=FALSE,"+++","++"),"+")," ")," ")</f>
        <v/>
      </c>
      <c r="AH13" s="47" t="str">
        <f>IF(ISERR(FIND(AH$4,Stac!$S15))=FALSE,IF(ISERR(FIND(CONCATENATE(AH$4,"+"),Stac!$S15))=FALSE,IF(ISERR(FIND(CONCATENATE(AH$4,"++"),Stac!$S15))=FALSE,IF(ISERR(FIND(CONCATENATE(AH$4,"+++"),Stac!$S15))=FALSE,"+++","++"),"+")," ")," ")</f>
        <v/>
      </c>
      <c r="AI13" s="47" t="str">
        <f>IF(ISERR(FIND(AI$4,Stac!$S15))=FALSE,IF(ISERR(FIND(CONCATENATE(AI$4,"+"),Stac!$S15))=FALSE,IF(ISERR(FIND(CONCATENATE(AI$4,"++"),Stac!$S15))=FALSE,IF(ISERR(FIND(CONCATENATE(AI$4,"+++"),Stac!$S15))=FALSE,"+++","++"),"+")," ")," ")</f>
        <v/>
      </c>
      <c r="AJ13" s="47" t="str">
        <f>IF(ISERR(FIND(AJ$4,Stac!$S15))=FALSE,IF(ISERR(FIND(CONCATENATE(AJ$4,"+"),Stac!$S15))=FALSE,IF(ISERR(FIND(CONCATENATE(AJ$4,"++"),Stac!$S15))=FALSE,IF(ISERR(FIND(CONCATENATE(AJ$4,"+++"),Stac!$S15))=FALSE,"+++","++"),"+")," ")," ")</f>
        <v/>
      </c>
      <c r="AK13" s="47" t="str">
        <f>IF(ISERR(FIND(AK$4,Stac!$S15))=FALSE,IF(ISERR(FIND(CONCATENATE(AK$4,"+"),Stac!$S15))=FALSE,IF(ISERR(FIND(CONCATENATE(AK$4,"++"),Stac!$S15))=FALSE,IF(ISERR(FIND(CONCATENATE(AK$4,"+++"),Stac!$S15))=FALSE,"+++","++"),"+")," ")," ")</f>
        <v/>
      </c>
      <c r="AL13" s="47" t="str">
        <f>IF(ISERR(FIND(AL$4,Stac!$S15))=FALSE,IF(ISERR(FIND(CONCATENATE(AL$4,"+"),Stac!$S15))=FALSE,IF(ISERR(FIND(CONCATENATE(AL$4,"++"),Stac!$S15))=FALSE,IF(ISERR(FIND(CONCATENATE(AL$4,"+++"),Stac!$S15))=FALSE,"+++","++"),"+")," ")," ")</f>
        <v/>
      </c>
      <c r="AM13" s="47" t="str">
        <f>IF(ISERR(FIND(AM$4,Stac!$S15))=FALSE,IF(ISERR(FIND(CONCATENATE(AM$4,"+"),Stac!$S15))=FALSE,IF(ISERR(FIND(CONCATENATE(AM$4,"++"),Stac!$S15))=FALSE,IF(ISERR(FIND(CONCATENATE(AM$4,"+++"),Stac!$S15))=FALSE,"+++","++"),"+")," ")," ")</f>
        <v/>
      </c>
      <c r="AN13" s="47" t="str">
        <f>IF(ISERR(FIND(AN$4,Stac!$S15))=FALSE,IF(ISERR(FIND(CONCATENATE(AN$4,"+"),Stac!$S15))=FALSE,IF(ISERR(FIND(CONCATENATE(AN$4,"++"),Stac!$S15))=FALSE,IF(ISERR(FIND(CONCATENATE(AN$4,"+++"),Stac!$S15))=FALSE,"+++","++"),"+")," ")," ")</f>
        <v/>
      </c>
      <c r="AO13" s="47" t="str">
        <f>IF(ISERR(FIND(AO$4,Stac!$S15))=FALSE,IF(ISERR(FIND(CONCATENATE(AO$4,"+"),Stac!$S15))=FALSE,IF(ISERR(FIND(CONCATENATE(AO$4,"++"),Stac!$S15))=FALSE,IF(ISERR(FIND(CONCATENATE(AO$4,"+++"),Stac!$S15))=FALSE,"+++","++"),"+")," ")," ")</f>
        <v/>
      </c>
      <c r="AP13" s="47" t="str">
        <f>IF(ISERR(FIND(AP$4,Stac!$S15))=FALSE,IF(ISERR(FIND(CONCATENATE(AP$4,"+"),Stac!$S15))=FALSE,IF(ISERR(FIND(CONCATENATE(AP$4,"++"),Stac!$S15))=FALSE,IF(ISERR(FIND(CONCATENATE(AP$4,"+++"),Stac!$S15))=FALSE,"+++","++"),"+")," ")," ")</f>
        <v/>
      </c>
      <c r="AQ13" s="47" t="str">
        <f>IF(ISERR(FIND(AQ$4,Stac!$S15))=FALSE,IF(ISERR(FIND(CONCATENATE(AQ$4,"+"),Stac!$S15))=FALSE,IF(ISERR(FIND(CONCATENATE(AQ$4,"++"),Stac!$S15))=FALSE,IF(ISERR(FIND(CONCATENATE(AQ$4,"+++"),Stac!$S15))=FALSE,"+++","++"),"+")," ")," ")</f>
        <v/>
      </c>
      <c r="AR13" s="47" t="str">
        <f>IF(ISERR(FIND(AR$4,Stac!$S15))=FALSE,IF(ISERR(FIND(CONCATENATE(AR$4,"+"),Stac!$S15))=FALSE,IF(ISERR(FIND(CONCATENATE(AR$4,"++"),Stac!$S15))=FALSE,IF(ISERR(FIND(CONCATENATE(AR$4,"+++"),Stac!$S15))=FALSE,"+++","++"),"+")," ")," ")</f>
        <v/>
      </c>
      <c r="AS13" s="47" t="str">
        <f>IF(ISERR(FIND(AS$4,Stac!$S15))=FALSE,IF(ISERR(FIND(CONCATENATE(AS$4,"+"),Stac!$S15))=FALSE,IF(ISERR(FIND(CONCATENATE(AS$4,"++"),Stac!$S15))=FALSE,IF(ISERR(FIND(CONCATENATE(AS$4,"+++"),Stac!$S15))=FALSE,"+++","++"),"+")," ")," ")</f>
        <v/>
      </c>
      <c r="AT13" s="47" t="str">
        <f>IF(ISERR(FIND(AT$4,Stac!$S15))=FALSE,IF(ISERR(FIND(CONCATENATE(AT$4,"+"),Stac!$S15))=FALSE,IF(ISERR(FIND(CONCATENATE(AT$4,"++"),Stac!$S15))=FALSE,IF(ISERR(FIND(CONCATENATE(AT$4,"+++"),Stac!$S15))=FALSE,"+++","++"),"+")," ")," ")</f>
        <v/>
      </c>
      <c r="AU13" s="47" t="str">
        <f>IF(ISERR(FIND(AU$4,Stac!$S15))=FALSE,IF(ISERR(FIND(CONCATENATE(AU$4,"+"),Stac!$S15))=FALSE,IF(ISERR(FIND(CONCATENATE(AU$4,"++"),Stac!$S15))=FALSE,IF(ISERR(FIND(CONCATENATE(AU$4,"+++"),Stac!$S15))=FALSE,"+++","++"),"+")," ")," ")</f>
        <v/>
      </c>
      <c r="AV13" s="47" t="str">
        <f>IF(ISERR(FIND(AV$4,Stac!$S15))=FALSE,IF(ISERR(FIND(CONCATENATE(AV$4,"+"),Stac!$S15))=FALSE,IF(ISERR(FIND(CONCATENATE(AV$4,"++"),Stac!$S15))=FALSE,IF(ISERR(FIND(CONCATENATE(AV$4,"+++"),Stac!$S15))=FALSE,"+++","++"),"+")," ")," ")</f>
        <v/>
      </c>
      <c r="AW13" s="47" t="str">
        <f>IF(ISERR(FIND(AW$4,Stac!$S15))=FALSE,IF(ISERR(FIND(CONCATENATE(AW$4,"+"),Stac!$S15))=FALSE,IF(ISERR(FIND(CONCATENATE(AW$4,"++"),Stac!$S15))=FALSE,IF(ISERR(FIND(CONCATENATE(AW$4,"+++"),Stac!$S15))=FALSE,"+++","++"),"+")," ")," ")</f>
        <v/>
      </c>
      <c r="AX13" s="47" t="str">
        <f>IF(ISERR(FIND(AX$4,Stac!$S15))=FALSE,IF(ISERR(FIND(CONCATENATE(AX$4,"+"),Stac!$S15))=FALSE,IF(ISERR(FIND(CONCATENATE(AX$4,"++"),Stac!$S15))=FALSE,IF(ISERR(FIND(CONCATENATE(AX$4,"+++"),Stac!$S15))=FALSE,"+++","++"),"+")," ")," ")</f>
        <v>++</v>
      </c>
      <c r="AY13" s="47" t="str">
        <f>IF(ISERR(FIND(AY$4,Stac!$S15))=FALSE,IF(ISERR(FIND(CONCATENATE(AY$4,"+"),Stac!$S15))=FALSE,IF(ISERR(FIND(CONCATENATE(AY$4,"++"),Stac!$S15))=FALSE,IF(ISERR(FIND(CONCATENATE(AY$4,"+++"),Stac!$S15))=FALSE,"+++","++"),"+")," ")," ")</f>
        <v/>
      </c>
      <c r="AZ13" s="47" t="str">
        <f>IF(ISERR(FIND(AZ$4,Stac!$S15))=FALSE,IF(ISERR(FIND(CONCATENATE(AZ$4,"+"),Stac!$S15))=FALSE,IF(ISERR(FIND(CONCATENATE(AZ$4,"++"),Stac!$S15))=FALSE,IF(ISERR(FIND(CONCATENATE(AZ$4,"+++"),Stac!$S15))=FALSE,"+++","++"),"+")," ")," ")</f>
        <v/>
      </c>
      <c r="BA13" s="47" t="str">
        <f>IF(ISERR(FIND(BA$4,Stac!$S15))=FALSE,IF(ISERR(FIND(CONCATENATE(BA$4,"+"),Stac!$S15))=FALSE,IF(ISERR(FIND(CONCATENATE(BA$4,"++"),Stac!$S15))=FALSE,IF(ISERR(FIND(CONCATENATE(BA$4,"+++"),Stac!$S15))=FALSE,"+++","++"),"+")," ")," ")</f>
        <v/>
      </c>
      <c r="BB13" s="47" t="str">
        <f>IF(ISERR(FIND(BB$4,Stac!$S15))=FALSE,IF(ISERR(FIND(CONCATENATE(BB$4,"+"),Stac!$S15))=FALSE,IF(ISERR(FIND(CONCATENATE(BB$4,"++"),Stac!$S15))=FALSE,IF(ISERR(FIND(CONCATENATE(BB$4,"+++"),Stac!$S15))=FALSE,"+++","++"),"+")," ")," ")</f>
        <v/>
      </c>
      <c r="BC13" s="47" t="str">
        <f>IF(ISERR(FIND(BC$4,Stac!$S15))=FALSE,IF(ISERR(FIND(CONCATENATE(BC$4,"+"),Stac!$S15))=FALSE,IF(ISERR(FIND(CONCATENATE(BC$4,"++"),Stac!$S15))=FALSE,IF(ISERR(FIND(CONCATENATE(BC$4,"+++"),Stac!$S15))=FALSE,"+++","++"),"+")," ")," ")</f>
        <v/>
      </c>
      <c r="BD13" s="47" t="str">
        <f>IF(ISERR(FIND(BD$4,Stac!$S15))=FALSE,IF(ISERR(FIND(CONCATENATE(BD$4,"+"),Stac!$S15))=FALSE,IF(ISERR(FIND(CONCATENATE(BD$4,"++"),Stac!$S15))=FALSE,IF(ISERR(FIND(CONCATENATE(BD$4,"+++"),Stac!$S15))=FALSE,"+++","++"),"+")," ")," ")</f>
        <v/>
      </c>
      <c r="BE13" s="47" t="str">
        <f>IF(ISERR(FIND(BE$4,Stac!$S15))=FALSE,IF(ISERR(FIND(CONCATENATE(BE$4,"+"),Stac!$S15))=FALSE,IF(ISERR(FIND(CONCATENATE(BE$4,"++"),Stac!$S15))=FALSE,IF(ISERR(FIND(CONCATENATE(BE$4,"+++"),Stac!$S15))=FALSE,"+++","++"),"+")," ")," ")</f>
        <v/>
      </c>
      <c r="BF13" s="47" t="str">
        <f>IF(ISERR(FIND(BF$4,Stac!$S15))=FALSE,IF(ISERR(FIND(CONCATENATE(BF$4,"+"),Stac!$S15))=FALSE,IF(ISERR(FIND(CONCATENATE(BF$4,"++"),Stac!$S15))=FALSE,IF(ISERR(FIND(CONCATENATE(BF$4,"+++"),Stac!$S15))=FALSE,"+++","++"),"+")," ")," ")</f>
        <v/>
      </c>
      <c r="BG13" s="47" t="str">
        <f>IF(ISERR(FIND(BG$4,Stac!$S15))=FALSE,IF(ISERR(FIND(CONCATENATE(BG$4,"+"),Stac!$S15))=FALSE,IF(ISERR(FIND(CONCATENATE(BG$4,"++"),Stac!$S15))=FALSE,IF(ISERR(FIND(CONCATENATE(BG$4,"+++"),Stac!$S15))=FALSE,"+++","++"),"+")," ")," ")</f>
        <v/>
      </c>
      <c r="BH13" s="47" t="str">
        <f>IF(ISERR(FIND(BH$4,Stac!$S15))=FALSE,IF(ISERR(FIND(CONCATENATE(BH$4,"+"),Stac!$S15))=FALSE,IF(ISERR(FIND(CONCATENATE(BH$4,"++"),Stac!$S15))=FALSE,IF(ISERR(FIND(CONCATENATE(BH$4,"+++"),Stac!$S15))=FALSE,"+++","++"),"+")," ")," ")</f>
        <v>+</v>
      </c>
      <c r="BI13" s="47" t="str">
        <f>IF(ISERR(FIND(BI$4,Stac!$S15))=FALSE,IF(ISERR(FIND(CONCATENATE(BI$4,"+"),Stac!$S15))=FALSE,IF(ISERR(FIND(CONCATENATE(BI$4,"++"),Stac!$S15))=FALSE,IF(ISERR(FIND(CONCATENATE(BI$4,"+++"),Stac!$S15))=FALSE,"+++","++"),"+")," ")," ")</f>
        <v>+</v>
      </c>
      <c r="BJ13" s="47" t="str">
        <f>IF(ISERR(FIND(BJ$4,Stac!$S15))=FALSE,IF(ISERR(FIND(CONCATENATE(BJ$4,"+"),Stac!$S15))=FALSE,IF(ISERR(FIND(CONCATENATE(BJ$4,"++"),Stac!$S15))=FALSE,IF(ISERR(FIND(CONCATENATE(BJ$4,"+++"),Stac!$S15))=FALSE,"+++","++"),"+")," ")," ")</f>
        <v/>
      </c>
      <c r="BK13" s="47" t="str">
        <f>IF(ISERR(FIND(BK$4,Stac!$S15))=FALSE,IF(ISERR(FIND(CONCATENATE(BK$4,"+"),Stac!$S15))=FALSE,IF(ISERR(FIND(CONCATENATE(BK$4,"++"),Stac!$S15))=FALSE,IF(ISERR(FIND(CONCATENATE(BK$4,"+++"),Stac!$S15))=FALSE,"+++","++"),"+")," ")," ")</f>
        <v/>
      </c>
      <c r="BL13" s="47" t="str">
        <f>IF(ISERR(FIND(BL$4,Stac!$S15))=FALSE,IF(ISERR(FIND(CONCATENATE(BL$4,"+"),Stac!$S15))=FALSE,IF(ISERR(FIND(CONCATENATE(BL$4,"++"),Stac!$S15))=FALSE,IF(ISERR(FIND(CONCATENATE(BL$4,"+++"),Stac!$S15))=FALSE,"+++","++"),"+")," ")," ")</f>
        <v/>
      </c>
      <c r="BM13" s="47" t="str">
        <f>IF(ISERR(FIND(BM$4,Stac!$S15))=FALSE,IF(ISERR(FIND(CONCATENATE(BM$4,"+"),Stac!$S15))=FALSE,IF(ISERR(FIND(CONCATENATE(BM$4,"++"),Stac!$S15))=FALSE,IF(ISERR(FIND(CONCATENATE(BM$4,"+++"),Stac!$S15))=FALSE,"+++","++"),"+")," ")," ")</f>
        <v/>
      </c>
      <c r="BN13" s="164" t="str">
        <f>Stac!C15</f>
        <v>Przedmiot obieralny 1 - nauki społeczne:  Zarządzanie mikro i małym przedsiębiorstwem / Zarządzanie projektami</v>
      </c>
      <c r="BO13" s="47" t="str">
        <f>IF(ISERR(FIND(BO$4,Stac!$T15))=FALSE,IF(ISERR(FIND(CONCATENATE(BO$4,"+"),Stac!$T15))=FALSE,IF(ISERR(FIND(CONCATENATE(BO$4,"++"),Stac!$T15))=FALSE,IF(ISERR(FIND(CONCATENATE(BO$4,"+++"),Stac!$T15))=FALSE,"+++","++"),"+")," ")," ")</f>
        <v/>
      </c>
      <c r="BP13" s="47" t="str">
        <f>IF(ISERR(FIND(BP$4,Stac!$T15))=FALSE,IF(ISERR(FIND(CONCATENATE(BP$4,"+"),Stac!$T15))=FALSE,IF(ISERR(FIND(CONCATENATE(BP$4,"++"),Stac!$T15))=FALSE,IF(ISERR(FIND(CONCATENATE(BP$4,"+++"),Stac!$T15))=FALSE,"+++","++"),"+")," ")," ")</f>
        <v/>
      </c>
      <c r="BQ13" s="47" t="str">
        <f>IF(ISERR(FIND(BQ$4,Stac!$T15))=FALSE,IF(ISERR(FIND(CONCATENATE(BQ$4,"+"),Stac!$T15))=FALSE,IF(ISERR(FIND(CONCATENATE(BQ$4,"++"),Stac!$T15))=FALSE,IF(ISERR(FIND(CONCATENATE(BQ$4,"+++"),Stac!$T15))=FALSE,"+++","++"),"+")," ")," ")</f>
        <v/>
      </c>
      <c r="BR13" s="47" t="str">
        <f>IF(ISERR(FIND(BR$4,Stac!$T15))=FALSE,IF(ISERR(FIND(CONCATENATE(BR$4,"+"),Stac!$T15))=FALSE,IF(ISERR(FIND(CONCATENATE(BR$4,"++"),Stac!$T15))=FALSE,IF(ISERR(FIND(CONCATENATE(BR$4,"+++"),Stac!$T15))=FALSE,"+++","++"),"+")," ")," ")</f>
        <v/>
      </c>
      <c r="BS13" s="47" t="str">
        <f>IF(ISERR(FIND(BS$4,Stac!$T15))=FALSE,IF(ISERR(FIND(CONCATENATE(BS$4,"+"),Stac!$T15))=FALSE,IF(ISERR(FIND(CONCATENATE(BS$4,"++"),Stac!$T15))=FALSE,IF(ISERR(FIND(CONCATENATE(BS$4,"+++"),Stac!$T15))=FALSE,"+++","++"),"+")," ")," ")</f>
        <v/>
      </c>
      <c r="BT13" s="47" t="str">
        <f>IF(ISERR(FIND(BT$4,Stac!$T15))=FALSE,IF(ISERR(FIND(CONCATENATE(BT$4,"+"),Stac!$T15))=FALSE,IF(ISERR(FIND(CONCATENATE(BT$4,"++"),Stac!$T15))=FALSE,IF(ISERR(FIND(CONCATENATE(BT$4,"+++"),Stac!$T15))=FALSE,"+++","++"),"+")," ")," ")</f>
        <v>+</v>
      </c>
      <c r="BU13" s="47" t="str">
        <f>IF(ISERR(FIND(BU$4,Stac!$T15))=FALSE,IF(ISERR(FIND(CONCATENATE(BU$4,"+"),Stac!$T15))=FALSE,IF(ISERR(FIND(CONCATENATE(BU$4,"++"),Stac!$T15))=FALSE,IF(ISERR(FIND(CONCATENATE(BU$4,"+++"),Stac!$T15))=FALSE,"+++","++"),"+")," ")," ")</f>
        <v/>
      </c>
    </row>
    <row r="14" spans="1:73" s="161" customFormat="1">
      <c r="A14" s="88" t="str">
        <f>Stac!C16</f>
        <v>Technologie informacyjne</v>
      </c>
      <c r="B14" s="47" t="str">
        <f>IF(ISERR(FIND(B$4,Stac!$R16))=FALSE,IF(ISERR(FIND(CONCATENATE(B$4,"+"),Stac!$R16))=FALSE,IF(ISERR(FIND(CONCATENATE(B$4,"++"),Stac!$R16))=FALSE,IF(ISERR(FIND(CONCATENATE(B$4,"+++"),Stac!$R16))=FALSE,"+++","++"),"+")," ")," ")</f>
        <v/>
      </c>
      <c r="C14" s="47" t="str">
        <f>IF(ISERR(FIND(C$4,Stac!$R16))=FALSE,IF(ISERR(FIND(CONCATENATE(C$4,"+"),Stac!$R16))=FALSE,IF(ISERR(FIND(CONCATENATE(C$4,"++"),Stac!$R16))=FALSE,IF(ISERR(FIND(CONCATENATE(C$4,"+++"),Stac!$R16))=FALSE,"+++","++"),"+")," ")," ")</f>
        <v/>
      </c>
      <c r="D14" s="47" t="str">
        <f>IF(ISERR(FIND(D$4,Stac!$R16))=FALSE,IF(ISERR(FIND(CONCATENATE(D$4,"+"),Stac!$R16))=FALSE,IF(ISERR(FIND(CONCATENATE(D$4,"++"),Stac!$R16))=FALSE,IF(ISERR(FIND(CONCATENATE(D$4,"+++"),Stac!$R16))=FALSE,"+++","++"),"+")," ")," ")</f>
        <v/>
      </c>
      <c r="E14" s="47" t="str">
        <f>IF(ISERR(FIND(E$4,Stac!$R16))=FALSE,IF(ISERR(FIND(CONCATENATE(E$4,"+"),Stac!$R16))=FALSE,IF(ISERR(FIND(CONCATENATE(E$4,"++"),Stac!$R16))=FALSE,IF(ISERR(FIND(CONCATENATE(E$4,"+++"),Stac!$R16))=FALSE,"+++","++"),"+")," ")," ")</f>
        <v/>
      </c>
      <c r="F14" s="47" t="str">
        <f>IF(ISERR(FIND(F$4,Stac!$R16))=FALSE,IF(ISERR(FIND(CONCATENATE(F$4,"+"),Stac!$R16))=FALSE,IF(ISERR(FIND(CONCATENATE(F$4,"++"),Stac!$R16))=FALSE,IF(ISERR(FIND(CONCATENATE(F$4,"+++"),Stac!$R16))=FALSE,"+++","++"),"+")," ")," ")</f>
        <v/>
      </c>
      <c r="G14" s="47" t="str">
        <f>IF(ISERR(FIND(G$4,Stac!$R16))=FALSE,IF(ISERR(FIND(CONCATENATE(G$4,"+"),Stac!$R16))=FALSE,IF(ISERR(FIND(CONCATENATE(G$4,"++"),Stac!$R16))=FALSE,IF(ISERR(FIND(CONCATENATE(G$4,"+++"),Stac!$R16))=FALSE,"+++","++"),"+")," ")," ")</f>
        <v/>
      </c>
      <c r="H14" s="47" t="str">
        <f>IF(ISERR(FIND(H$4,Stac!$R16))=FALSE,IF(ISERR(FIND(CONCATENATE(H$4,"+"),Stac!$R16))=FALSE,IF(ISERR(FIND(CONCATENATE(H$4,"++"),Stac!$R16))=FALSE,IF(ISERR(FIND(CONCATENATE(H$4,"+++"),Stac!$R16))=FALSE,"+++","++"),"+")," ")," ")</f>
        <v/>
      </c>
      <c r="I14" s="47" t="str">
        <f>IF(ISERR(FIND(I$4,Stac!$R16))=FALSE,IF(ISERR(FIND(CONCATENATE(I$4,"+"),Stac!$R16))=FALSE,IF(ISERR(FIND(CONCATENATE(I$4,"++"),Stac!$R16))=FALSE,IF(ISERR(FIND(CONCATENATE(I$4,"+++"),Stac!$R16))=FALSE,"+++","++"),"+")," ")," ")</f>
        <v/>
      </c>
      <c r="J14" s="47" t="str">
        <f>IF(ISERR(FIND(J$4,Stac!$R16))=FALSE,IF(ISERR(FIND(CONCATENATE(J$4,"+"),Stac!$R16))=FALSE,IF(ISERR(FIND(CONCATENATE(J$4,"++"),Stac!$R16))=FALSE,IF(ISERR(FIND(CONCATENATE(J$4,"+++"),Stac!$R16))=FALSE,"+++","++"),"+")," ")," ")</f>
        <v/>
      </c>
      <c r="K14" s="47" t="str">
        <f>IF(ISERR(FIND(K$4,Stac!$R16))=FALSE,IF(ISERR(FIND(CONCATENATE(K$4,"+"),Stac!$R16))=FALSE,IF(ISERR(FIND(CONCATENATE(K$4,"++"),Stac!$R16))=FALSE,IF(ISERR(FIND(CONCATENATE(K$4,"+++"),Stac!$R16))=FALSE,"+++","++"),"+")," ")," ")</f>
        <v>++</v>
      </c>
      <c r="L14" s="47" t="str">
        <f>IF(ISERR(FIND(L$4,Stac!$R16))=FALSE,IF(ISERR(FIND(CONCATENATE(L$4,"+"),Stac!$R16))=FALSE,IF(ISERR(FIND(CONCATENATE(L$4,"++"),Stac!$R16))=FALSE,IF(ISERR(FIND(CONCATENATE(L$4,"+++"),Stac!$R16))=FALSE,"+++","++"),"+")," ")," ")</f>
        <v/>
      </c>
      <c r="M14" s="47" t="str">
        <f>IF(ISERR(FIND(M$4,Stac!$R16))=FALSE,IF(ISERR(FIND(CONCATENATE(M$4,"+"),Stac!$R16))=FALSE,IF(ISERR(FIND(CONCATENATE(M$4,"++"),Stac!$R16))=FALSE,IF(ISERR(FIND(CONCATENATE(M$4,"+++"),Stac!$R16))=FALSE,"+++","++"),"+")," ")," ")</f>
        <v/>
      </c>
      <c r="N14" s="47" t="str">
        <f>IF(ISERR(FIND(N$4,Stac!$R16))=FALSE,IF(ISERR(FIND(CONCATENATE(N$4,"+"),Stac!$R16))=FALSE,IF(ISERR(FIND(CONCATENATE(N$4,"++"),Stac!$R16))=FALSE,IF(ISERR(FIND(CONCATENATE(N$4,"+++"),Stac!$R16))=FALSE,"+++","++"),"+")," ")," ")</f>
        <v/>
      </c>
      <c r="O14" s="47" t="str">
        <f>IF(ISERR(FIND(O$4,Stac!$R16))=FALSE,IF(ISERR(FIND(CONCATENATE(O$4,"+"),Stac!$R16))=FALSE,IF(ISERR(FIND(CONCATENATE(O$4,"++"),Stac!$R16))=FALSE,IF(ISERR(FIND(CONCATENATE(O$4,"+++"),Stac!$R16))=FALSE,"+++","++"),"+")," ")," ")</f>
        <v/>
      </c>
      <c r="P14" s="47" t="str">
        <f>IF(ISERR(FIND(P$4,Stac!$R16))=FALSE,IF(ISERR(FIND(CONCATENATE(P$4,"+"),Stac!$R16))=FALSE,IF(ISERR(FIND(CONCATENATE(P$4,"++"),Stac!$R16))=FALSE,IF(ISERR(FIND(CONCATENATE(P$4,"+++"),Stac!$R16))=FALSE,"+++","++"),"+")," ")," ")</f>
        <v/>
      </c>
      <c r="Q14" s="47" t="str">
        <f>IF(ISERR(FIND(Q$4,Stac!$R16))=FALSE,IF(ISERR(FIND(CONCATENATE(Q$4,"+"),Stac!$R16))=FALSE,IF(ISERR(FIND(CONCATENATE(Q$4,"++"),Stac!$R16))=FALSE,IF(ISERR(FIND(CONCATENATE(Q$4,"+++"),Stac!$R16))=FALSE,"+++","++"),"+")," ")," ")</f>
        <v/>
      </c>
      <c r="R14" s="47" t="str">
        <f>IF(ISERR(FIND(R$4,Stac!$R16))=FALSE,IF(ISERR(FIND(CONCATENATE(R$4,"+"),Stac!$R16))=FALSE,IF(ISERR(FIND(CONCATENATE(R$4,"++"),Stac!$R16))=FALSE,IF(ISERR(FIND(CONCATENATE(R$4,"+++"),Stac!$R16))=FALSE,"+++","++"),"+")," ")," ")</f>
        <v/>
      </c>
      <c r="S14" s="47" t="str">
        <f>IF(ISERR(FIND(S$4,Stac!$R16))=FALSE,IF(ISERR(FIND(CONCATENATE(S$4,"+"),Stac!$R16))=FALSE,IF(ISERR(FIND(CONCATENATE(S$4,"++"),Stac!$R16))=FALSE,IF(ISERR(FIND(CONCATENATE(S$4,"+++"),Stac!$R16))=FALSE,"+++","++"),"+")," ")," ")</f>
        <v/>
      </c>
      <c r="T14" s="47" t="str">
        <f>IF(ISERR(FIND(T$4,Stac!$R16))=FALSE,IF(ISERR(FIND(CONCATENATE(T$4,"+"),Stac!$R16))=FALSE,IF(ISERR(FIND(CONCATENATE(T$4,"++"),Stac!$R16))=FALSE,IF(ISERR(FIND(CONCATENATE(T$4,"+++"),Stac!$R16))=FALSE,"+++","++"),"+")," ")," ")</f>
        <v/>
      </c>
      <c r="U14" s="47" t="str">
        <f>IF(ISERR(FIND(U$4,Stac!$R16))=FALSE,IF(ISERR(FIND(CONCATENATE(U$4,"+"),Stac!$R16))=FALSE,IF(ISERR(FIND(CONCATENATE(U$4,"++"),Stac!$R16))=FALSE,IF(ISERR(FIND(CONCATENATE(U$4,"+++"),Stac!$R16))=FALSE,"+++","++"),"+")," ")," ")</f>
        <v/>
      </c>
      <c r="V14" s="47" t="str">
        <f>IF(ISERR(FIND(V$4,Stac!$R16))=FALSE,IF(ISERR(FIND(CONCATENATE(V$4,"+"),Stac!$R16))=FALSE,IF(ISERR(FIND(CONCATENATE(V$4,"++"),Stac!$R16))=FALSE,IF(ISERR(FIND(CONCATENATE(V$4,"+++"),Stac!$R16))=FALSE,"+++","++"),"+")," ")," ")</f>
        <v/>
      </c>
      <c r="W14" s="47" t="str">
        <f>IF(ISERR(FIND(W$4,Stac!$R16))=FALSE,IF(ISERR(FIND(CONCATENATE(W$4,"+"),Stac!$R16))=FALSE,IF(ISERR(FIND(CONCATENATE(W$4,"++"),Stac!$R16))=FALSE,IF(ISERR(FIND(CONCATENATE(W$4,"+++"),Stac!$R16))=FALSE,"+++","++"),"+")," ")," ")</f>
        <v/>
      </c>
      <c r="X14" s="47" t="str">
        <f>IF(ISERR(FIND(X$4,Stac!$R16))=FALSE,IF(ISERR(FIND(CONCATENATE(X$4,"+"),Stac!$R16))=FALSE,IF(ISERR(FIND(CONCATENATE(X$4,"++"),Stac!$R16))=FALSE,IF(ISERR(FIND(CONCATENATE(X$4,"+++"),Stac!$R16))=FALSE,"+++","++"),"+")," ")," ")</f>
        <v>+</v>
      </c>
      <c r="Y14" s="47" t="str">
        <f>IF(ISERR(FIND(Y$4,Stac!$R16))=FALSE,IF(ISERR(FIND(CONCATENATE(Y$4,"+"),Stac!$R16))=FALSE,IF(ISERR(FIND(CONCATENATE(Y$4,"++"),Stac!$R16))=FALSE,IF(ISERR(FIND(CONCATENATE(Y$4,"+++"),Stac!$R16))=FALSE,"+++","++"),"+")," ")," ")</f>
        <v/>
      </c>
      <c r="Z14" s="47" t="str">
        <f>IF(ISERR(FIND(Z$4,Stac!$R16))=FALSE,IF(ISERR(FIND(CONCATENATE(Z$4,"+"),Stac!$R16))=FALSE,IF(ISERR(FIND(CONCATENATE(Z$4,"++"),Stac!$R16))=FALSE,IF(ISERR(FIND(CONCATENATE(Z$4,"+++"),Stac!$R16))=FALSE,"+++","++"),"+")," ")," ")</f>
        <v/>
      </c>
      <c r="AA14" s="47" t="str">
        <f>IF(ISERR(FIND(AA$4,Stac!$R16))=FALSE,IF(ISERR(FIND(CONCATENATE(AA$4,"+"),Stac!$R16))=FALSE,IF(ISERR(FIND(CONCATENATE(AA$4,"++"),Stac!$R16))=FALSE,IF(ISERR(FIND(CONCATENATE(AA$4,"+++"),Stac!$R16))=FALSE,"+++","++"),"+")," ")," ")</f>
        <v/>
      </c>
      <c r="AB14" s="47" t="str">
        <f>IF(ISERR(FIND(AB$4,Stac!$R16))=FALSE,IF(ISERR(FIND(CONCATENATE(AB$4,"+"),Stac!$R16))=FALSE,IF(ISERR(FIND(CONCATENATE(AB$4,"++"),Stac!$R16))=FALSE,IF(ISERR(FIND(CONCATENATE(AB$4,"+++"),Stac!$R16))=FALSE,"+++","++"),"+")," ")," ")</f>
        <v/>
      </c>
      <c r="AC14" s="47" t="str">
        <f>IF(ISERR(FIND(AC$4,Stac!$R16))=FALSE,IF(ISERR(FIND(CONCATENATE(AC$4,"+"),Stac!$R16))=FALSE,IF(ISERR(FIND(CONCATENATE(AC$4,"++"),Stac!$R16))=FALSE,IF(ISERR(FIND(CONCATENATE(AC$4,"+++"),Stac!$R16))=FALSE,"+++","++"),"+")," ")," ")</f>
        <v/>
      </c>
      <c r="AD14" s="88" t="str">
        <f>Stac!C16</f>
        <v>Technologie informacyjne</v>
      </c>
      <c r="AE14" s="47" t="str">
        <f>IF(ISERR(FIND(AE$4,Stac!$S16))=FALSE,IF(ISERR(FIND(CONCATENATE(AE$4,"+"),Stac!$S16))=FALSE,IF(ISERR(FIND(CONCATENATE(AE$4,"++"),Stac!$S16))=FALSE,IF(ISERR(FIND(CONCATENATE(AE$4,"+++"),Stac!$S16))=FALSE,"+++","++"),"+")," ")," ")</f>
        <v/>
      </c>
      <c r="AF14" s="47" t="str">
        <f>IF(ISERR(FIND(AF$4,Stac!$S16))=FALSE,IF(ISERR(FIND(CONCATENATE(AF$4,"+"),Stac!$S16))=FALSE,IF(ISERR(FIND(CONCATENATE(AF$4,"++"),Stac!$S16))=FALSE,IF(ISERR(FIND(CONCATENATE(AF$4,"+++"),Stac!$S16))=FALSE,"+++","++"),"+")," ")," ")</f>
        <v/>
      </c>
      <c r="AG14" s="47" t="str">
        <f>IF(ISERR(FIND(AG$4,Stac!$S16))=FALSE,IF(ISERR(FIND(CONCATENATE(AG$4,"+"),Stac!$S16))=FALSE,IF(ISERR(FIND(CONCATENATE(AG$4,"++"),Stac!$S16))=FALSE,IF(ISERR(FIND(CONCATENATE(AG$4,"+++"),Stac!$S16))=FALSE,"+++","++"),"+")," ")," ")</f>
        <v/>
      </c>
      <c r="AH14" s="47" t="str">
        <f>IF(ISERR(FIND(AH$4,Stac!$S16))=FALSE,IF(ISERR(FIND(CONCATENATE(AH$4,"+"),Stac!$S16))=FALSE,IF(ISERR(FIND(CONCATENATE(AH$4,"++"),Stac!$S16))=FALSE,IF(ISERR(FIND(CONCATENATE(AH$4,"+++"),Stac!$S16))=FALSE,"+++","++"),"+")," ")," ")</f>
        <v>+</v>
      </c>
      <c r="AI14" s="47" t="str">
        <f>IF(ISERR(FIND(AI$4,Stac!$S16))=FALSE,IF(ISERR(FIND(CONCATENATE(AI$4,"+"),Stac!$S16))=FALSE,IF(ISERR(FIND(CONCATENATE(AI$4,"++"),Stac!$S16))=FALSE,IF(ISERR(FIND(CONCATENATE(AI$4,"+++"),Stac!$S16))=FALSE,"+++","++"),"+")," ")," ")</f>
        <v>+</v>
      </c>
      <c r="AJ14" s="47" t="str">
        <f>IF(ISERR(FIND(AJ$4,Stac!$S16))=FALSE,IF(ISERR(FIND(CONCATENATE(AJ$4,"+"),Stac!$S16))=FALSE,IF(ISERR(FIND(CONCATENATE(AJ$4,"++"),Stac!$S16))=FALSE,IF(ISERR(FIND(CONCATENATE(AJ$4,"+++"),Stac!$S16))=FALSE,"+++","++"),"+")," ")," ")</f>
        <v/>
      </c>
      <c r="AK14" s="47" t="str">
        <f>IF(ISERR(FIND(AK$4,Stac!$S16))=FALSE,IF(ISERR(FIND(CONCATENATE(AK$4,"+"),Stac!$S16))=FALSE,IF(ISERR(FIND(CONCATENATE(AK$4,"++"),Stac!$S16))=FALSE,IF(ISERR(FIND(CONCATENATE(AK$4,"+++"),Stac!$S16))=FALSE,"+++","++"),"+")," ")," ")</f>
        <v/>
      </c>
      <c r="AL14" s="47" t="str">
        <f>IF(ISERR(FIND(AL$4,Stac!$S16))=FALSE,IF(ISERR(FIND(CONCATENATE(AL$4,"+"),Stac!$S16))=FALSE,IF(ISERR(FIND(CONCATENATE(AL$4,"++"),Stac!$S16))=FALSE,IF(ISERR(FIND(CONCATENATE(AL$4,"+++"),Stac!$S16))=FALSE,"+++","++"),"+")," ")," ")</f>
        <v>+++</v>
      </c>
      <c r="AM14" s="47" t="str">
        <f>IF(ISERR(FIND(AM$4,Stac!$S16))=FALSE,IF(ISERR(FIND(CONCATENATE(AM$4,"+"),Stac!$S16))=FALSE,IF(ISERR(FIND(CONCATENATE(AM$4,"++"),Stac!$S16))=FALSE,IF(ISERR(FIND(CONCATENATE(AM$4,"+++"),Stac!$S16))=FALSE,"+++","++"),"+")," ")," ")</f>
        <v/>
      </c>
      <c r="AN14" s="47" t="str">
        <f>IF(ISERR(FIND(AN$4,Stac!$S16))=FALSE,IF(ISERR(FIND(CONCATENATE(AN$4,"+"),Stac!$S16))=FALSE,IF(ISERR(FIND(CONCATENATE(AN$4,"++"),Stac!$S16))=FALSE,IF(ISERR(FIND(CONCATENATE(AN$4,"+++"),Stac!$S16))=FALSE,"+++","++"),"+")," ")," ")</f>
        <v/>
      </c>
      <c r="AO14" s="47" t="str">
        <f>IF(ISERR(FIND(AO$4,Stac!$S16))=FALSE,IF(ISERR(FIND(CONCATENATE(AO$4,"+"),Stac!$S16))=FALSE,IF(ISERR(FIND(CONCATENATE(AO$4,"++"),Stac!$S16))=FALSE,IF(ISERR(FIND(CONCATENATE(AO$4,"+++"),Stac!$S16))=FALSE,"+++","++"),"+")," ")," ")</f>
        <v/>
      </c>
      <c r="AP14" s="47" t="str">
        <f>IF(ISERR(FIND(AP$4,Stac!$S16))=FALSE,IF(ISERR(FIND(CONCATENATE(AP$4,"+"),Stac!$S16))=FALSE,IF(ISERR(FIND(CONCATENATE(AP$4,"++"),Stac!$S16))=FALSE,IF(ISERR(FIND(CONCATENATE(AP$4,"+++"),Stac!$S16))=FALSE,"+++","++"),"+")," ")," ")</f>
        <v/>
      </c>
      <c r="AQ14" s="47" t="str">
        <f>IF(ISERR(FIND(AQ$4,Stac!$S16))=FALSE,IF(ISERR(FIND(CONCATENATE(AQ$4,"+"),Stac!$S16))=FALSE,IF(ISERR(FIND(CONCATENATE(AQ$4,"++"),Stac!$S16))=FALSE,IF(ISERR(FIND(CONCATENATE(AQ$4,"+++"),Stac!$S16))=FALSE,"+++","++"),"+")," ")," ")</f>
        <v/>
      </c>
      <c r="AR14" s="47" t="str">
        <f>IF(ISERR(FIND(AR$4,Stac!$S16))=FALSE,IF(ISERR(FIND(CONCATENATE(AR$4,"+"),Stac!$S16))=FALSE,IF(ISERR(FIND(CONCATENATE(AR$4,"++"),Stac!$S16))=FALSE,IF(ISERR(FIND(CONCATENATE(AR$4,"+++"),Stac!$S16))=FALSE,"+++","++"),"+")," ")," ")</f>
        <v/>
      </c>
      <c r="AS14" s="47" t="str">
        <f>IF(ISERR(FIND(AS$4,Stac!$S16))=FALSE,IF(ISERR(FIND(CONCATENATE(AS$4,"+"),Stac!$S16))=FALSE,IF(ISERR(FIND(CONCATENATE(AS$4,"++"),Stac!$S16))=FALSE,IF(ISERR(FIND(CONCATENATE(AS$4,"+++"),Stac!$S16))=FALSE,"+++","++"),"+")," ")," ")</f>
        <v/>
      </c>
      <c r="AT14" s="47" t="str">
        <f>IF(ISERR(FIND(AT$4,Stac!$S16))=FALSE,IF(ISERR(FIND(CONCATENATE(AT$4,"+"),Stac!$S16))=FALSE,IF(ISERR(FIND(CONCATENATE(AT$4,"++"),Stac!$S16))=FALSE,IF(ISERR(FIND(CONCATENATE(AT$4,"+++"),Stac!$S16))=FALSE,"+++","++"),"+")," ")," ")</f>
        <v/>
      </c>
      <c r="AU14" s="47" t="str">
        <f>IF(ISERR(FIND(AU$4,Stac!$S16))=FALSE,IF(ISERR(FIND(CONCATENATE(AU$4,"+"),Stac!$S16))=FALSE,IF(ISERR(FIND(CONCATENATE(AU$4,"++"),Stac!$S16))=FALSE,IF(ISERR(FIND(CONCATENATE(AU$4,"+++"),Stac!$S16))=FALSE,"+++","++"),"+")," ")," ")</f>
        <v/>
      </c>
      <c r="AV14" s="47" t="str">
        <f>IF(ISERR(FIND(AV$4,Stac!$S16))=FALSE,IF(ISERR(FIND(CONCATENATE(AV$4,"+"),Stac!$S16))=FALSE,IF(ISERR(FIND(CONCATENATE(AV$4,"++"),Stac!$S16))=FALSE,IF(ISERR(FIND(CONCATENATE(AV$4,"+++"),Stac!$S16))=FALSE,"+++","++"),"+")," ")," ")</f>
        <v/>
      </c>
      <c r="AW14" s="47" t="str">
        <f>IF(ISERR(FIND(AW$4,Stac!$S16))=FALSE,IF(ISERR(FIND(CONCATENATE(AW$4,"+"),Stac!$S16))=FALSE,IF(ISERR(FIND(CONCATENATE(AW$4,"++"),Stac!$S16))=FALSE,IF(ISERR(FIND(CONCATENATE(AW$4,"+++"),Stac!$S16))=FALSE,"+++","++"),"+")," ")," ")</f>
        <v/>
      </c>
      <c r="AX14" s="47" t="str">
        <f>IF(ISERR(FIND(AX$4,Stac!$S16))=FALSE,IF(ISERR(FIND(CONCATENATE(AX$4,"+"),Stac!$S16))=FALSE,IF(ISERR(FIND(CONCATENATE(AX$4,"++"),Stac!$S16))=FALSE,IF(ISERR(FIND(CONCATENATE(AX$4,"+++"),Stac!$S16))=FALSE,"+++","++"),"+")," ")," ")</f>
        <v/>
      </c>
      <c r="AY14" s="47" t="str">
        <f>IF(ISERR(FIND(AY$4,Stac!$S16))=FALSE,IF(ISERR(FIND(CONCATENATE(AY$4,"+"),Stac!$S16))=FALSE,IF(ISERR(FIND(CONCATENATE(AY$4,"++"),Stac!$S16))=FALSE,IF(ISERR(FIND(CONCATENATE(AY$4,"+++"),Stac!$S16))=FALSE,"+++","++"),"+")," ")," ")</f>
        <v/>
      </c>
      <c r="AZ14" s="47" t="str">
        <f>IF(ISERR(FIND(AZ$4,Stac!$S16))=FALSE,IF(ISERR(FIND(CONCATENATE(AZ$4,"+"),Stac!$S16))=FALSE,IF(ISERR(FIND(CONCATENATE(AZ$4,"++"),Stac!$S16))=FALSE,IF(ISERR(FIND(CONCATENATE(AZ$4,"+++"),Stac!$S16))=FALSE,"+++","++"),"+")," ")," ")</f>
        <v/>
      </c>
      <c r="BA14" s="47" t="str">
        <f>IF(ISERR(FIND(BA$4,Stac!$S16))=FALSE,IF(ISERR(FIND(CONCATENATE(BA$4,"+"),Stac!$S16))=FALSE,IF(ISERR(FIND(CONCATENATE(BA$4,"++"),Stac!$S16))=FALSE,IF(ISERR(FIND(CONCATENATE(BA$4,"+++"),Stac!$S16))=FALSE,"+++","++"),"+")," ")," ")</f>
        <v/>
      </c>
      <c r="BB14" s="47" t="str">
        <f>IF(ISERR(FIND(BB$4,Stac!$S16))=FALSE,IF(ISERR(FIND(CONCATENATE(BB$4,"+"),Stac!$S16))=FALSE,IF(ISERR(FIND(CONCATENATE(BB$4,"++"),Stac!$S16))=FALSE,IF(ISERR(FIND(CONCATENATE(BB$4,"+++"),Stac!$S16))=FALSE,"+++","++"),"+")," ")," ")</f>
        <v/>
      </c>
      <c r="BC14" s="47" t="str">
        <f>IF(ISERR(FIND(BC$4,Stac!$S16))=FALSE,IF(ISERR(FIND(CONCATENATE(BC$4,"+"),Stac!$S16))=FALSE,IF(ISERR(FIND(CONCATENATE(BC$4,"++"),Stac!$S16))=FALSE,IF(ISERR(FIND(CONCATENATE(BC$4,"+++"),Stac!$S16))=FALSE,"+++","++"),"+")," ")," ")</f>
        <v/>
      </c>
      <c r="BD14" s="47" t="str">
        <f>IF(ISERR(FIND(BD$4,Stac!$S16))=FALSE,IF(ISERR(FIND(CONCATENATE(BD$4,"+"),Stac!$S16))=FALSE,IF(ISERR(FIND(CONCATENATE(BD$4,"++"),Stac!$S16))=FALSE,IF(ISERR(FIND(CONCATENATE(BD$4,"+++"),Stac!$S16))=FALSE,"+++","++"),"+")," ")," ")</f>
        <v/>
      </c>
      <c r="BE14" s="47" t="str">
        <f>IF(ISERR(FIND(BE$4,Stac!$S16))=FALSE,IF(ISERR(FIND(CONCATENATE(BE$4,"+"),Stac!$S16))=FALSE,IF(ISERR(FIND(CONCATENATE(BE$4,"++"),Stac!$S16))=FALSE,IF(ISERR(FIND(CONCATENATE(BE$4,"+++"),Stac!$S16))=FALSE,"+++","++"),"+")," ")," ")</f>
        <v/>
      </c>
      <c r="BF14" s="47" t="str">
        <f>IF(ISERR(FIND(BF$4,Stac!$S16))=FALSE,IF(ISERR(FIND(CONCATENATE(BF$4,"+"),Stac!$S16))=FALSE,IF(ISERR(FIND(CONCATENATE(BF$4,"++"),Stac!$S16))=FALSE,IF(ISERR(FIND(CONCATENATE(BF$4,"+++"),Stac!$S16))=FALSE,"+++","++"),"+")," ")," ")</f>
        <v/>
      </c>
      <c r="BG14" s="47" t="str">
        <f>IF(ISERR(FIND(BG$4,Stac!$S16))=FALSE,IF(ISERR(FIND(CONCATENATE(BG$4,"+"),Stac!$S16))=FALSE,IF(ISERR(FIND(CONCATENATE(BG$4,"++"),Stac!$S16))=FALSE,IF(ISERR(FIND(CONCATENATE(BG$4,"+++"),Stac!$S16))=FALSE,"+++","++"),"+")," ")," ")</f>
        <v/>
      </c>
      <c r="BH14" s="47" t="str">
        <f>IF(ISERR(FIND(BH$4,Stac!$S16))=FALSE,IF(ISERR(FIND(CONCATENATE(BH$4,"+"),Stac!$S16))=FALSE,IF(ISERR(FIND(CONCATENATE(BH$4,"++"),Stac!$S16))=FALSE,IF(ISERR(FIND(CONCATENATE(BH$4,"+++"),Stac!$S16))=FALSE,"+++","++"),"+")," ")," ")</f>
        <v/>
      </c>
      <c r="BI14" s="47" t="str">
        <f>IF(ISERR(FIND(BI$4,Stac!$S16))=FALSE,IF(ISERR(FIND(CONCATENATE(BI$4,"+"),Stac!$S16))=FALSE,IF(ISERR(FIND(CONCATENATE(BI$4,"++"),Stac!$S16))=FALSE,IF(ISERR(FIND(CONCATENATE(BI$4,"+++"),Stac!$S16))=FALSE,"+++","++"),"+")," ")," ")</f>
        <v/>
      </c>
      <c r="BJ14" s="47" t="str">
        <f>IF(ISERR(FIND(BJ$4,Stac!$S16))=FALSE,IF(ISERR(FIND(CONCATENATE(BJ$4,"+"),Stac!$S16))=FALSE,IF(ISERR(FIND(CONCATENATE(BJ$4,"++"),Stac!$S16))=FALSE,IF(ISERR(FIND(CONCATENATE(BJ$4,"+++"),Stac!$S16))=FALSE,"+++","++"),"+")," ")," ")</f>
        <v/>
      </c>
      <c r="BK14" s="47" t="str">
        <f>IF(ISERR(FIND(BK$4,Stac!$S16))=FALSE,IF(ISERR(FIND(CONCATENATE(BK$4,"+"),Stac!$S16))=FALSE,IF(ISERR(FIND(CONCATENATE(BK$4,"++"),Stac!$S16))=FALSE,IF(ISERR(FIND(CONCATENATE(BK$4,"+++"),Stac!$S16))=FALSE,"+++","++"),"+")," ")," ")</f>
        <v/>
      </c>
      <c r="BL14" s="47" t="str">
        <f>IF(ISERR(FIND(BL$4,Stac!$S16))=FALSE,IF(ISERR(FIND(CONCATENATE(BL$4,"+"),Stac!$S16))=FALSE,IF(ISERR(FIND(CONCATENATE(BL$4,"++"),Stac!$S16))=FALSE,IF(ISERR(FIND(CONCATENATE(BL$4,"+++"),Stac!$S16))=FALSE,"+++","++"),"+")," ")," ")</f>
        <v/>
      </c>
      <c r="BM14" s="47" t="str">
        <f>IF(ISERR(FIND(BM$4,Stac!$S16))=FALSE,IF(ISERR(FIND(CONCATENATE(BM$4,"+"),Stac!$S16))=FALSE,IF(ISERR(FIND(CONCATENATE(BM$4,"++"),Stac!$S16))=FALSE,IF(ISERR(FIND(CONCATENATE(BM$4,"+++"),Stac!$S16))=FALSE,"+++","++"),"+")," ")," ")</f>
        <v/>
      </c>
      <c r="BN14" s="88" t="str">
        <f>Stac!C16</f>
        <v>Technologie informacyjne</v>
      </c>
      <c r="BO14" s="47" t="str">
        <f>IF(ISERR(FIND(BO$4,Stac!$T16))=FALSE,IF(ISERR(FIND(CONCATENATE(BO$4,"+"),Stac!$T16))=FALSE,IF(ISERR(FIND(CONCATENATE(BO$4,"++"),Stac!$T16))=FALSE,IF(ISERR(FIND(CONCATENATE(BO$4,"+++"),Stac!$T16))=FALSE,"+++","++"),"+")," ")," ")</f>
        <v>++</v>
      </c>
      <c r="BP14" s="47" t="str">
        <f>IF(ISERR(FIND(BP$4,Stac!$T16))=FALSE,IF(ISERR(FIND(CONCATENATE(BP$4,"+"),Stac!$T16))=FALSE,IF(ISERR(FIND(CONCATENATE(BP$4,"++"),Stac!$T16))=FALSE,IF(ISERR(FIND(CONCATENATE(BP$4,"+++"),Stac!$T16))=FALSE,"+++","++"),"+")," ")," ")</f>
        <v/>
      </c>
      <c r="BQ14" s="47" t="str">
        <f>IF(ISERR(FIND(BQ$4,Stac!$T16))=FALSE,IF(ISERR(FIND(CONCATENATE(BQ$4,"+"),Stac!$T16))=FALSE,IF(ISERR(FIND(CONCATENATE(BQ$4,"++"),Stac!$T16))=FALSE,IF(ISERR(FIND(CONCATENATE(BQ$4,"+++"),Stac!$T16))=FALSE,"+++","++"),"+")," ")," ")</f>
        <v/>
      </c>
      <c r="BR14" s="47" t="str">
        <f>IF(ISERR(FIND(BR$4,Stac!$T16))=FALSE,IF(ISERR(FIND(CONCATENATE(BR$4,"+"),Stac!$T16))=FALSE,IF(ISERR(FIND(CONCATENATE(BR$4,"++"),Stac!$T16))=FALSE,IF(ISERR(FIND(CONCATENATE(BR$4,"+++"),Stac!$T16))=FALSE,"+++","++"),"+")," ")," ")</f>
        <v/>
      </c>
      <c r="BS14" s="47" t="str">
        <f>IF(ISERR(FIND(BS$4,Stac!$T16))=FALSE,IF(ISERR(FIND(CONCATENATE(BS$4,"+"),Stac!$T16))=FALSE,IF(ISERR(FIND(CONCATENATE(BS$4,"++"),Stac!$T16))=FALSE,IF(ISERR(FIND(CONCATENATE(BS$4,"+++"),Stac!$T16))=FALSE,"+++","++"),"+")," ")," ")</f>
        <v/>
      </c>
      <c r="BT14" s="47" t="str">
        <f>IF(ISERR(FIND(BT$4,Stac!$T16))=FALSE,IF(ISERR(FIND(CONCATENATE(BT$4,"+"),Stac!$T16))=FALSE,IF(ISERR(FIND(CONCATENATE(BT$4,"++"),Stac!$T16))=FALSE,IF(ISERR(FIND(CONCATENATE(BT$4,"+++"),Stac!$T16))=FALSE,"+++","++"),"+")," ")," ")</f>
        <v/>
      </c>
      <c r="BU14" s="47" t="str">
        <f>IF(ISERR(FIND(BU$4,Stac!$T16))=FALSE,IF(ISERR(FIND(CONCATENATE(BU$4,"+"),Stac!$T16))=FALSE,IF(ISERR(FIND(CONCATENATE(BU$4,"++"),Stac!$T16))=FALSE,IF(ISERR(FIND(CONCATENATE(BU$4,"+++"),Stac!$T16))=FALSE,"+++","++"),"+")," ")," ")</f>
        <v>+</v>
      </c>
    </row>
    <row r="15" spans="1:73">
      <c r="A15" s="165" t="str">
        <f>Stac!C17</f>
        <v>Ergonomia</v>
      </c>
      <c r="B15" s="47" t="str">
        <f>IF(ISERR(FIND(B$4,Stac!$R17))=FALSE,IF(ISERR(FIND(CONCATENATE(B$4,"+"),Stac!$R17))=FALSE,IF(ISERR(FIND(CONCATENATE(B$4,"++"),Stac!$R17))=FALSE,IF(ISERR(FIND(CONCATENATE(B$4,"+++"),Stac!$R17))=FALSE,"+++","++"),"+")," ")," ")</f>
        <v/>
      </c>
      <c r="C15" s="47" t="str">
        <f>IF(ISERR(FIND(C$4,Stac!$R17))=FALSE,IF(ISERR(FIND(CONCATENATE(C$4,"+"),Stac!$R17))=FALSE,IF(ISERR(FIND(CONCATENATE(C$4,"++"),Stac!$R17))=FALSE,IF(ISERR(FIND(CONCATENATE(C$4,"+++"),Stac!$R17))=FALSE,"+++","++"),"+")," ")," ")</f>
        <v/>
      </c>
      <c r="D15" s="47" t="str">
        <f>IF(ISERR(FIND(D$4,Stac!$R17))=FALSE,IF(ISERR(FIND(CONCATENATE(D$4,"+"),Stac!$R17))=FALSE,IF(ISERR(FIND(CONCATENATE(D$4,"++"),Stac!$R17))=FALSE,IF(ISERR(FIND(CONCATENATE(D$4,"+++"),Stac!$R17))=FALSE,"+++","++"),"+")," ")," ")</f>
        <v/>
      </c>
      <c r="E15" s="47" t="str">
        <f>IF(ISERR(FIND(E$4,Stac!$R17))=FALSE,IF(ISERR(FIND(CONCATENATE(E$4,"+"),Stac!$R17))=FALSE,IF(ISERR(FIND(CONCATENATE(E$4,"++"),Stac!$R17))=FALSE,IF(ISERR(FIND(CONCATENATE(E$4,"+++"),Stac!$R17))=FALSE,"+++","++"),"+")," ")," ")</f>
        <v/>
      </c>
      <c r="F15" s="47" t="str">
        <f>IF(ISERR(FIND(F$4,Stac!$R17))=FALSE,IF(ISERR(FIND(CONCATENATE(F$4,"+"),Stac!$R17))=FALSE,IF(ISERR(FIND(CONCATENATE(F$4,"++"),Stac!$R17))=FALSE,IF(ISERR(FIND(CONCATENATE(F$4,"+++"),Stac!$R17))=FALSE,"+++","++"),"+")," ")," ")</f>
        <v/>
      </c>
      <c r="G15" s="47" t="str">
        <f>IF(ISERR(FIND(G$4,Stac!$R17))=FALSE,IF(ISERR(FIND(CONCATENATE(G$4,"+"),Stac!$R17))=FALSE,IF(ISERR(FIND(CONCATENATE(G$4,"++"),Stac!$R17))=FALSE,IF(ISERR(FIND(CONCATENATE(G$4,"+++"),Stac!$R17))=FALSE,"+++","++"),"+")," ")," ")</f>
        <v/>
      </c>
      <c r="H15" s="47" t="str">
        <f>IF(ISERR(FIND(H$4,Stac!$R17))=FALSE,IF(ISERR(FIND(CONCATENATE(H$4,"+"),Stac!$R17))=FALSE,IF(ISERR(FIND(CONCATENATE(H$4,"++"),Stac!$R17))=FALSE,IF(ISERR(FIND(CONCATENATE(H$4,"+++"),Stac!$R17))=FALSE,"+++","++"),"+")," ")," ")</f>
        <v/>
      </c>
      <c r="I15" s="47" t="str">
        <f>IF(ISERR(FIND(I$4,Stac!$R17))=FALSE,IF(ISERR(FIND(CONCATENATE(I$4,"+"),Stac!$R17))=FALSE,IF(ISERR(FIND(CONCATENATE(I$4,"++"),Stac!$R17))=FALSE,IF(ISERR(FIND(CONCATENATE(I$4,"+++"),Stac!$R17))=FALSE,"+++","++"),"+")," ")," ")</f>
        <v/>
      </c>
      <c r="J15" s="47" t="str">
        <f>IF(ISERR(FIND(J$4,Stac!$R17))=FALSE,IF(ISERR(FIND(CONCATENATE(J$4,"+"),Stac!$R17))=FALSE,IF(ISERR(FIND(CONCATENATE(J$4,"++"),Stac!$R17))=FALSE,IF(ISERR(FIND(CONCATENATE(J$4,"+++"),Stac!$R17))=FALSE,"+++","++"),"+")," ")," ")</f>
        <v/>
      </c>
      <c r="K15" s="47" t="str">
        <f>IF(ISERR(FIND(K$4,Stac!$R17))=FALSE,IF(ISERR(FIND(CONCATENATE(K$4,"+"),Stac!$R17))=FALSE,IF(ISERR(FIND(CONCATENATE(K$4,"++"),Stac!$R17))=FALSE,IF(ISERR(FIND(CONCATENATE(K$4,"+++"),Stac!$R17))=FALSE,"+++","++"),"+")," ")," ")</f>
        <v/>
      </c>
      <c r="L15" s="47" t="str">
        <f>IF(ISERR(FIND(L$4,Stac!$R17))=FALSE,IF(ISERR(FIND(CONCATENATE(L$4,"+"),Stac!$R17))=FALSE,IF(ISERR(FIND(CONCATENATE(L$4,"++"),Stac!$R17))=FALSE,IF(ISERR(FIND(CONCATENATE(L$4,"+++"),Stac!$R17))=FALSE,"+++","++"),"+")," ")," ")</f>
        <v/>
      </c>
      <c r="M15" s="47" t="str">
        <f>IF(ISERR(FIND(M$4,Stac!$R17))=FALSE,IF(ISERR(FIND(CONCATENATE(M$4,"+"),Stac!$R17))=FALSE,IF(ISERR(FIND(CONCATENATE(M$4,"++"),Stac!$R17))=FALSE,IF(ISERR(FIND(CONCATENATE(M$4,"+++"),Stac!$R17))=FALSE,"+++","++"),"+")," ")," ")</f>
        <v/>
      </c>
      <c r="N15" s="47" t="str">
        <f>IF(ISERR(FIND(N$4,Stac!$R17))=FALSE,IF(ISERR(FIND(CONCATENATE(N$4,"+"),Stac!$R17))=FALSE,IF(ISERR(FIND(CONCATENATE(N$4,"++"),Stac!$R17))=FALSE,IF(ISERR(FIND(CONCATENATE(N$4,"+++"),Stac!$R17))=FALSE,"+++","++"),"+")," ")," ")</f>
        <v/>
      </c>
      <c r="O15" s="47" t="str">
        <f>IF(ISERR(FIND(O$4,Stac!$R17))=FALSE,IF(ISERR(FIND(CONCATENATE(O$4,"+"),Stac!$R17))=FALSE,IF(ISERR(FIND(CONCATENATE(O$4,"++"),Stac!$R17))=FALSE,IF(ISERR(FIND(CONCATENATE(O$4,"+++"),Stac!$R17))=FALSE,"+++","++"),"+")," ")," ")</f>
        <v/>
      </c>
      <c r="P15" s="47" t="str">
        <f>IF(ISERR(FIND(P$4,Stac!$R17))=FALSE,IF(ISERR(FIND(CONCATENATE(P$4,"+"),Stac!$R17))=FALSE,IF(ISERR(FIND(CONCATENATE(P$4,"++"),Stac!$R17))=FALSE,IF(ISERR(FIND(CONCATENATE(P$4,"+++"),Stac!$R17))=FALSE,"+++","++"),"+")," ")," ")</f>
        <v/>
      </c>
      <c r="Q15" s="47" t="str">
        <f>IF(ISERR(FIND(Q$4,Stac!$R17))=FALSE,IF(ISERR(FIND(CONCATENATE(Q$4,"+"),Stac!$R17))=FALSE,IF(ISERR(FIND(CONCATENATE(Q$4,"++"),Stac!$R17))=FALSE,IF(ISERR(FIND(CONCATENATE(Q$4,"+++"),Stac!$R17))=FALSE,"+++","++"),"+")," ")," ")</f>
        <v/>
      </c>
      <c r="R15" s="47" t="str">
        <f>IF(ISERR(FIND(R$4,Stac!$R17))=FALSE,IF(ISERR(FIND(CONCATENATE(R$4,"+"),Stac!$R17))=FALSE,IF(ISERR(FIND(CONCATENATE(R$4,"++"),Stac!$R17))=FALSE,IF(ISERR(FIND(CONCATENATE(R$4,"+++"),Stac!$R17))=FALSE,"+++","++"),"+")," ")," ")</f>
        <v/>
      </c>
      <c r="S15" s="47" t="str">
        <f>IF(ISERR(FIND(S$4,Stac!$R17))=FALSE,IF(ISERR(FIND(CONCATENATE(S$4,"+"),Stac!$R17))=FALSE,IF(ISERR(FIND(CONCATENATE(S$4,"++"),Stac!$R17))=FALSE,IF(ISERR(FIND(CONCATENATE(S$4,"+++"),Stac!$R17))=FALSE,"+++","++"),"+")," ")," ")</f>
        <v/>
      </c>
      <c r="T15" s="47" t="str">
        <f>IF(ISERR(FIND(T$4,Stac!$R17))=FALSE,IF(ISERR(FIND(CONCATENATE(T$4,"+"),Stac!$R17))=FALSE,IF(ISERR(FIND(CONCATENATE(T$4,"++"),Stac!$R17))=FALSE,IF(ISERR(FIND(CONCATENATE(T$4,"+++"),Stac!$R17))=FALSE,"+++","++"),"+")," ")," ")</f>
        <v/>
      </c>
      <c r="U15" s="47" t="str">
        <f>IF(ISERR(FIND(U$4,Stac!$R17))=FALSE,IF(ISERR(FIND(CONCATENATE(U$4,"+"),Stac!$R17))=FALSE,IF(ISERR(FIND(CONCATENATE(U$4,"++"),Stac!$R17))=FALSE,IF(ISERR(FIND(CONCATENATE(U$4,"+++"),Stac!$R17))=FALSE,"+++","++"),"+")," ")," ")</f>
        <v/>
      </c>
      <c r="V15" s="47" t="str">
        <f>IF(ISERR(FIND(V$4,Stac!$R17))=FALSE,IF(ISERR(FIND(CONCATENATE(V$4,"+"),Stac!$R17))=FALSE,IF(ISERR(FIND(CONCATENATE(V$4,"++"),Stac!$R17))=FALSE,IF(ISERR(FIND(CONCATENATE(V$4,"+++"),Stac!$R17))=FALSE,"+++","++"),"+")," ")," ")</f>
        <v/>
      </c>
      <c r="W15" s="47" t="str">
        <f>IF(ISERR(FIND(W$4,Stac!$R17))=FALSE,IF(ISERR(FIND(CONCATENATE(W$4,"+"),Stac!$R17))=FALSE,IF(ISERR(FIND(CONCATENATE(W$4,"++"),Stac!$R17))=FALSE,IF(ISERR(FIND(CONCATENATE(W$4,"+++"),Stac!$R17))=FALSE,"+++","++"),"+")," ")," ")</f>
        <v/>
      </c>
      <c r="X15" s="47" t="str">
        <f>IF(ISERR(FIND(X$4,Stac!$R17))=FALSE,IF(ISERR(FIND(CONCATENATE(X$4,"+"),Stac!$R17))=FALSE,IF(ISERR(FIND(CONCATENATE(X$4,"++"),Stac!$R17))=FALSE,IF(ISERR(FIND(CONCATENATE(X$4,"+++"),Stac!$R17))=FALSE,"+++","++"),"+")," ")," ")</f>
        <v/>
      </c>
      <c r="Y15" s="47" t="str">
        <f>IF(ISERR(FIND(Y$4,Stac!$R17))=FALSE,IF(ISERR(FIND(CONCATENATE(Y$4,"+"),Stac!$R17))=FALSE,IF(ISERR(FIND(CONCATENATE(Y$4,"++"),Stac!$R17))=FALSE,IF(ISERR(FIND(CONCATENATE(Y$4,"+++"),Stac!$R17))=FALSE,"+++","++"),"+")," ")," ")</f>
        <v>+</v>
      </c>
      <c r="Z15" s="47" t="str">
        <f>IF(ISERR(FIND(Z$4,Stac!$R17))=FALSE,IF(ISERR(FIND(CONCATENATE(Z$4,"+"),Stac!$R17))=FALSE,IF(ISERR(FIND(CONCATENATE(Z$4,"++"),Stac!$R17))=FALSE,IF(ISERR(FIND(CONCATENATE(Z$4,"+++"),Stac!$R17))=FALSE,"+++","++"),"+")," ")," ")</f>
        <v/>
      </c>
      <c r="AA15" s="47" t="str">
        <f>IF(ISERR(FIND(AA$4,Stac!$R17))=FALSE,IF(ISERR(FIND(CONCATENATE(AA$4,"+"),Stac!$R17))=FALSE,IF(ISERR(FIND(CONCATENATE(AA$4,"++"),Stac!$R17))=FALSE,IF(ISERR(FIND(CONCATENATE(AA$4,"+++"),Stac!$R17))=FALSE,"+++","++"),"+")," ")," ")</f>
        <v/>
      </c>
      <c r="AB15" s="47" t="str">
        <f>IF(ISERR(FIND(AB$4,Stac!$R17))=FALSE,IF(ISERR(FIND(CONCATENATE(AB$4,"+"),Stac!$R17))=FALSE,IF(ISERR(FIND(CONCATENATE(AB$4,"++"),Stac!$R17))=FALSE,IF(ISERR(FIND(CONCATENATE(AB$4,"+++"),Stac!$R17))=FALSE,"+++","++"),"+")," ")," ")</f>
        <v/>
      </c>
      <c r="AC15" s="47" t="str">
        <f>IF(ISERR(FIND(AC$4,Stac!$R17))=FALSE,IF(ISERR(FIND(CONCATENATE(AC$4,"+"),Stac!$R17))=FALSE,IF(ISERR(FIND(CONCATENATE(AC$4,"++"),Stac!$R17))=FALSE,IF(ISERR(FIND(CONCATENATE(AC$4,"+++"),Stac!$R17))=FALSE,"+++","++"),"+")," ")," ")</f>
        <v/>
      </c>
      <c r="AD15" s="166" t="str">
        <f>Stac!C17</f>
        <v>Ergonomia</v>
      </c>
      <c r="AE15" s="47" t="str">
        <f>IF(ISERR(FIND(AE$4,Stac!$S17))=FALSE,IF(ISERR(FIND(CONCATENATE(AE$4,"+"),Stac!$S17))=FALSE,IF(ISERR(FIND(CONCATENATE(AE$4,"++"),Stac!$S17))=FALSE,IF(ISERR(FIND(CONCATENATE(AE$4,"+++"),Stac!$S17))=FALSE,"+++","++"),"+")," ")," ")</f>
        <v/>
      </c>
      <c r="AF15" s="47" t="str">
        <f>IF(ISERR(FIND(AF$4,Stac!$S17))=FALSE,IF(ISERR(FIND(CONCATENATE(AF$4,"+"),Stac!$S17))=FALSE,IF(ISERR(FIND(CONCATENATE(AF$4,"++"),Stac!$S17))=FALSE,IF(ISERR(FIND(CONCATENATE(AF$4,"+++"),Stac!$S17))=FALSE,"+++","++"),"+")," ")," ")</f>
        <v/>
      </c>
      <c r="AG15" s="47" t="str">
        <f>IF(ISERR(FIND(AG$4,Stac!$S17))=FALSE,IF(ISERR(FIND(CONCATENATE(AG$4,"+"),Stac!$S17))=FALSE,IF(ISERR(FIND(CONCATENATE(AG$4,"++"),Stac!$S17))=FALSE,IF(ISERR(FIND(CONCATENATE(AG$4,"+++"),Stac!$S17))=FALSE,"+++","++"),"+")," ")," ")</f>
        <v/>
      </c>
      <c r="AH15" s="47" t="str">
        <f>IF(ISERR(FIND(AH$4,Stac!$S17))=FALSE,IF(ISERR(FIND(CONCATENATE(AH$4,"+"),Stac!$S17))=FALSE,IF(ISERR(FIND(CONCATENATE(AH$4,"++"),Stac!$S17))=FALSE,IF(ISERR(FIND(CONCATENATE(AH$4,"+++"),Stac!$S17))=FALSE,"+++","++"),"+")," ")," ")</f>
        <v/>
      </c>
      <c r="AI15" s="47" t="str">
        <f>IF(ISERR(FIND(AI$4,Stac!$S17))=FALSE,IF(ISERR(FIND(CONCATENATE(AI$4,"+"),Stac!$S17))=FALSE,IF(ISERR(FIND(CONCATENATE(AI$4,"++"),Stac!$S17))=FALSE,IF(ISERR(FIND(CONCATENATE(AI$4,"+++"),Stac!$S17))=FALSE,"+++","++"),"+")," ")," ")</f>
        <v/>
      </c>
      <c r="AJ15" s="47" t="str">
        <f>IF(ISERR(FIND(AJ$4,Stac!$S17))=FALSE,IF(ISERR(FIND(CONCATENATE(AJ$4,"+"),Stac!$S17))=FALSE,IF(ISERR(FIND(CONCATENATE(AJ$4,"++"),Stac!$S17))=FALSE,IF(ISERR(FIND(CONCATENATE(AJ$4,"+++"),Stac!$S17))=FALSE,"+++","++"),"+")," ")," ")</f>
        <v/>
      </c>
      <c r="AK15" s="47" t="str">
        <f>IF(ISERR(FIND(AK$4,Stac!$S17))=FALSE,IF(ISERR(FIND(CONCATENATE(AK$4,"+"),Stac!$S17))=FALSE,IF(ISERR(FIND(CONCATENATE(AK$4,"++"),Stac!$S17))=FALSE,IF(ISERR(FIND(CONCATENATE(AK$4,"+++"),Stac!$S17))=FALSE,"+++","++"),"+")," ")," ")</f>
        <v/>
      </c>
      <c r="AL15" s="47" t="str">
        <f>IF(ISERR(FIND(AL$4,Stac!$S17))=FALSE,IF(ISERR(FIND(CONCATENATE(AL$4,"+"),Stac!$S17))=FALSE,IF(ISERR(FIND(CONCATENATE(AL$4,"++"),Stac!$S17))=FALSE,IF(ISERR(FIND(CONCATENATE(AL$4,"+++"),Stac!$S17))=FALSE,"+++","++"),"+")," ")," ")</f>
        <v/>
      </c>
      <c r="AM15" s="47" t="str">
        <f>IF(ISERR(FIND(AM$4,Stac!$S17))=FALSE,IF(ISERR(FIND(CONCATENATE(AM$4,"+"),Stac!$S17))=FALSE,IF(ISERR(FIND(CONCATENATE(AM$4,"++"),Stac!$S17))=FALSE,IF(ISERR(FIND(CONCATENATE(AM$4,"+++"),Stac!$S17))=FALSE,"+++","++"),"+")," ")," ")</f>
        <v/>
      </c>
      <c r="AN15" s="47" t="str">
        <f>IF(ISERR(FIND(AN$4,Stac!$S17))=FALSE,IF(ISERR(FIND(CONCATENATE(AN$4,"+"),Stac!$S17))=FALSE,IF(ISERR(FIND(CONCATENATE(AN$4,"++"),Stac!$S17))=FALSE,IF(ISERR(FIND(CONCATENATE(AN$4,"+++"),Stac!$S17))=FALSE,"+++","++"),"+")," ")," ")</f>
        <v/>
      </c>
      <c r="AO15" s="47" t="str">
        <f>IF(ISERR(FIND(AO$4,Stac!$S17))=FALSE,IF(ISERR(FIND(CONCATENATE(AO$4,"+"),Stac!$S17))=FALSE,IF(ISERR(FIND(CONCATENATE(AO$4,"++"),Stac!$S17))=FALSE,IF(ISERR(FIND(CONCATENATE(AO$4,"+++"),Stac!$S17))=FALSE,"+++","++"),"+")," ")," ")</f>
        <v/>
      </c>
      <c r="AP15" s="47" t="str">
        <f>IF(ISERR(FIND(AP$4,Stac!$S17))=FALSE,IF(ISERR(FIND(CONCATENATE(AP$4,"+"),Stac!$S17))=FALSE,IF(ISERR(FIND(CONCATENATE(AP$4,"++"),Stac!$S17))=FALSE,IF(ISERR(FIND(CONCATENATE(AP$4,"+++"),Stac!$S17))=FALSE,"+++","++"),"+")," ")," ")</f>
        <v/>
      </c>
      <c r="AQ15" s="47" t="str">
        <f>IF(ISERR(FIND(AQ$4,Stac!$S17))=FALSE,IF(ISERR(FIND(CONCATENATE(AQ$4,"+"),Stac!$S17))=FALSE,IF(ISERR(FIND(CONCATENATE(AQ$4,"++"),Stac!$S17))=FALSE,IF(ISERR(FIND(CONCATENATE(AQ$4,"+++"),Stac!$S17))=FALSE,"+++","++"),"+")," ")," ")</f>
        <v/>
      </c>
      <c r="AR15" s="47" t="str">
        <f>IF(ISERR(FIND(AR$4,Stac!$S17))=FALSE,IF(ISERR(FIND(CONCATENATE(AR$4,"+"),Stac!$S17))=FALSE,IF(ISERR(FIND(CONCATENATE(AR$4,"++"),Stac!$S17))=FALSE,IF(ISERR(FIND(CONCATENATE(AR$4,"+++"),Stac!$S17))=FALSE,"+++","++"),"+")," ")," ")</f>
        <v/>
      </c>
      <c r="AS15" s="47" t="str">
        <f>IF(ISERR(FIND(AS$4,Stac!$S17))=FALSE,IF(ISERR(FIND(CONCATENATE(AS$4,"+"),Stac!$S17))=FALSE,IF(ISERR(FIND(CONCATENATE(AS$4,"++"),Stac!$S17))=FALSE,IF(ISERR(FIND(CONCATENATE(AS$4,"+++"),Stac!$S17))=FALSE,"+++","++"),"+")," ")," ")</f>
        <v/>
      </c>
      <c r="AT15" s="47" t="str">
        <f>IF(ISERR(FIND(AT$4,Stac!$S17))=FALSE,IF(ISERR(FIND(CONCATENATE(AT$4,"+"),Stac!$S17))=FALSE,IF(ISERR(FIND(CONCATENATE(AT$4,"++"),Stac!$S17))=FALSE,IF(ISERR(FIND(CONCATENATE(AT$4,"+++"),Stac!$S17))=FALSE,"+++","++"),"+")," ")," ")</f>
        <v>+</v>
      </c>
      <c r="AU15" s="47" t="str">
        <f>IF(ISERR(FIND(AU$4,Stac!$S17))=FALSE,IF(ISERR(FIND(CONCATENATE(AU$4,"+"),Stac!$S17))=FALSE,IF(ISERR(FIND(CONCATENATE(AU$4,"++"),Stac!$S17))=FALSE,IF(ISERR(FIND(CONCATENATE(AU$4,"+++"),Stac!$S17))=FALSE,"+++","++"),"+")," ")," ")</f>
        <v/>
      </c>
      <c r="AV15" s="47" t="str">
        <f>IF(ISERR(FIND(AV$4,Stac!$S17))=FALSE,IF(ISERR(FIND(CONCATENATE(AV$4,"+"),Stac!$S17))=FALSE,IF(ISERR(FIND(CONCATENATE(AV$4,"++"),Stac!$S17))=FALSE,IF(ISERR(FIND(CONCATENATE(AV$4,"+++"),Stac!$S17))=FALSE,"+++","++"),"+")," ")," ")</f>
        <v/>
      </c>
      <c r="AW15" s="47" t="str">
        <f>IF(ISERR(FIND(AW$4,Stac!$S17))=FALSE,IF(ISERR(FIND(CONCATENATE(AW$4,"+"),Stac!$S17))=FALSE,IF(ISERR(FIND(CONCATENATE(AW$4,"++"),Stac!$S17))=FALSE,IF(ISERR(FIND(CONCATENATE(AW$4,"+++"),Stac!$S17))=FALSE,"+++","++"),"+")," ")," ")</f>
        <v/>
      </c>
      <c r="AX15" s="47" t="str">
        <f>IF(ISERR(FIND(AX$4,Stac!$S17))=FALSE,IF(ISERR(FIND(CONCATENATE(AX$4,"+"),Stac!$S17))=FALSE,IF(ISERR(FIND(CONCATENATE(AX$4,"++"),Stac!$S17))=FALSE,IF(ISERR(FIND(CONCATENATE(AX$4,"+++"),Stac!$S17))=FALSE,"+++","++"),"+")," ")," ")</f>
        <v/>
      </c>
      <c r="AY15" s="47" t="str">
        <f>IF(ISERR(FIND(AY$4,Stac!$S17))=FALSE,IF(ISERR(FIND(CONCATENATE(AY$4,"+"),Stac!$S17))=FALSE,IF(ISERR(FIND(CONCATENATE(AY$4,"++"),Stac!$S17))=FALSE,IF(ISERR(FIND(CONCATENATE(AY$4,"+++"),Stac!$S17))=FALSE,"+++","++"),"+")," ")," ")</f>
        <v/>
      </c>
      <c r="AZ15" s="47" t="str">
        <f>IF(ISERR(FIND(AZ$4,Stac!$S17))=FALSE,IF(ISERR(FIND(CONCATENATE(AZ$4,"+"),Stac!$S17))=FALSE,IF(ISERR(FIND(CONCATENATE(AZ$4,"++"),Stac!$S17))=FALSE,IF(ISERR(FIND(CONCATENATE(AZ$4,"+++"),Stac!$S17))=FALSE,"+++","++"),"+")," ")," ")</f>
        <v/>
      </c>
      <c r="BA15" s="47" t="str">
        <f>IF(ISERR(FIND(BA$4,Stac!$S17))=FALSE,IF(ISERR(FIND(CONCATENATE(BA$4,"+"),Stac!$S17))=FALSE,IF(ISERR(FIND(CONCATENATE(BA$4,"++"),Stac!$S17))=FALSE,IF(ISERR(FIND(CONCATENATE(BA$4,"+++"),Stac!$S17))=FALSE,"+++","++"),"+")," ")," ")</f>
        <v/>
      </c>
      <c r="BB15" s="47" t="str">
        <f>IF(ISERR(FIND(BB$4,Stac!$S17))=FALSE,IF(ISERR(FIND(CONCATENATE(BB$4,"+"),Stac!$S17))=FALSE,IF(ISERR(FIND(CONCATENATE(BB$4,"++"),Stac!$S17))=FALSE,IF(ISERR(FIND(CONCATENATE(BB$4,"+++"),Stac!$S17))=FALSE,"+++","++"),"+")," ")," ")</f>
        <v/>
      </c>
      <c r="BC15" s="47" t="str">
        <f>IF(ISERR(FIND(BC$4,Stac!$S17))=FALSE,IF(ISERR(FIND(CONCATENATE(BC$4,"+"),Stac!$S17))=FALSE,IF(ISERR(FIND(CONCATENATE(BC$4,"++"),Stac!$S17))=FALSE,IF(ISERR(FIND(CONCATENATE(BC$4,"+++"),Stac!$S17))=FALSE,"+++","++"),"+")," ")," ")</f>
        <v/>
      </c>
      <c r="BD15" s="47" t="str">
        <f>IF(ISERR(FIND(BD$4,Stac!$S17))=FALSE,IF(ISERR(FIND(CONCATENATE(BD$4,"+"),Stac!$S17))=FALSE,IF(ISERR(FIND(CONCATENATE(BD$4,"++"),Stac!$S17))=FALSE,IF(ISERR(FIND(CONCATENATE(BD$4,"+++"),Stac!$S17))=FALSE,"+++","++"),"+")," ")," ")</f>
        <v/>
      </c>
      <c r="BE15" s="47" t="str">
        <f>IF(ISERR(FIND(BE$4,Stac!$S17))=FALSE,IF(ISERR(FIND(CONCATENATE(BE$4,"+"),Stac!$S17))=FALSE,IF(ISERR(FIND(CONCATENATE(BE$4,"++"),Stac!$S17))=FALSE,IF(ISERR(FIND(CONCATENATE(BE$4,"+++"),Stac!$S17))=FALSE,"+++","++"),"+")," ")," ")</f>
        <v/>
      </c>
      <c r="BF15" s="47" t="str">
        <f>IF(ISERR(FIND(BF$4,Stac!$S17))=FALSE,IF(ISERR(FIND(CONCATENATE(BF$4,"+"),Stac!$S17))=FALSE,IF(ISERR(FIND(CONCATENATE(BF$4,"++"),Stac!$S17))=FALSE,IF(ISERR(FIND(CONCATENATE(BF$4,"+++"),Stac!$S17))=FALSE,"+++","++"),"+")," ")," ")</f>
        <v/>
      </c>
      <c r="BG15" s="47" t="str">
        <f>IF(ISERR(FIND(BG$4,Stac!$S17))=FALSE,IF(ISERR(FIND(CONCATENATE(BG$4,"+"),Stac!$S17))=FALSE,IF(ISERR(FIND(CONCATENATE(BG$4,"++"),Stac!$S17))=FALSE,IF(ISERR(FIND(CONCATENATE(BG$4,"+++"),Stac!$S17))=FALSE,"+++","++"),"+")," ")," ")</f>
        <v/>
      </c>
      <c r="BH15" s="47" t="str">
        <f>IF(ISERR(FIND(BH$4,Stac!$S17))=FALSE,IF(ISERR(FIND(CONCATENATE(BH$4,"+"),Stac!$S17))=FALSE,IF(ISERR(FIND(CONCATENATE(BH$4,"++"),Stac!$S17))=FALSE,IF(ISERR(FIND(CONCATENATE(BH$4,"+++"),Stac!$S17))=FALSE,"+++","++"),"+")," ")," ")</f>
        <v/>
      </c>
      <c r="BI15" s="47" t="str">
        <f>IF(ISERR(FIND(BI$4,Stac!$S17))=FALSE,IF(ISERR(FIND(CONCATENATE(BI$4,"+"),Stac!$S17))=FALSE,IF(ISERR(FIND(CONCATENATE(BI$4,"++"),Stac!$S17))=FALSE,IF(ISERR(FIND(CONCATENATE(BI$4,"+++"),Stac!$S17))=FALSE,"+++","++"),"+")," ")," ")</f>
        <v/>
      </c>
      <c r="BJ15" s="47" t="str">
        <f>IF(ISERR(FIND(BJ$4,Stac!$S17))=FALSE,IF(ISERR(FIND(CONCATENATE(BJ$4,"+"),Stac!$S17))=FALSE,IF(ISERR(FIND(CONCATENATE(BJ$4,"++"),Stac!$S17))=FALSE,IF(ISERR(FIND(CONCATENATE(BJ$4,"+++"),Stac!$S17))=FALSE,"+++","++"),"+")," ")," ")</f>
        <v/>
      </c>
      <c r="BK15" s="47" t="str">
        <f>IF(ISERR(FIND(BK$4,Stac!$S17))=FALSE,IF(ISERR(FIND(CONCATENATE(BK$4,"+"),Stac!$S17))=FALSE,IF(ISERR(FIND(CONCATENATE(BK$4,"++"),Stac!$S17))=FALSE,IF(ISERR(FIND(CONCATENATE(BK$4,"+++"),Stac!$S17))=FALSE,"+++","++"),"+")," ")," ")</f>
        <v/>
      </c>
      <c r="BL15" s="47" t="str">
        <f>IF(ISERR(FIND(BL$4,Stac!$S17))=FALSE,IF(ISERR(FIND(CONCATENATE(BL$4,"+"),Stac!$S17))=FALSE,IF(ISERR(FIND(CONCATENATE(BL$4,"++"),Stac!$S17))=FALSE,IF(ISERR(FIND(CONCATENATE(BL$4,"+++"),Stac!$S17))=FALSE,"+++","++"),"+")," ")," ")</f>
        <v/>
      </c>
      <c r="BM15" s="47" t="str">
        <f>IF(ISERR(FIND(BM$4,Stac!$S17))=FALSE,IF(ISERR(FIND(CONCATENATE(BM$4,"+"),Stac!$S17))=FALSE,IF(ISERR(FIND(CONCATENATE(BM$4,"++"),Stac!$S17))=FALSE,IF(ISERR(FIND(CONCATENATE(BM$4,"+++"),Stac!$S17))=FALSE,"+++","++"),"+")," ")," ")</f>
        <v/>
      </c>
      <c r="BN15" s="166" t="str">
        <f>Stac!C17</f>
        <v>Ergonomia</v>
      </c>
      <c r="BO15" s="47" t="str">
        <f>IF(ISERR(FIND(BO$4,Stac!$T17))=FALSE,IF(ISERR(FIND(CONCATENATE(BO$4,"+"),Stac!$T17))=FALSE,IF(ISERR(FIND(CONCATENATE(BO$4,"++"),Stac!$T17))=FALSE,IF(ISERR(FIND(CONCATENATE(BO$4,"+++"),Stac!$T17))=FALSE,"+++","++"),"+")," ")," ")</f>
        <v/>
      </c>
      <c r="BP15" s="47" t="str">
        <f>IF(ISERR(FIND(BP$4,Stac!$T17))=FALSE,IF(ISERR(FIND(CONCATENATE(BP$4,"+"),Stac!$T17))=FALSE,IF(ISERR(FIND(CONCATENATE(BP$4,"++"),Stac!$T17))=FALSE,IF(ISERR(FIND(CONCATENATE(BP$4,"+++"),Stac!$T17))=FALSE,"+++","++"),"+")," ")," ")</f>
        <v>++</v>
      </c>
      <c r="BQ15" s="47" t="str">
        <f>IF(ISERR(FIND(BQ$4,Stac!$T17))=FALSE,IF(ISERR(FIND(CONCATENATE(BQ$4,"+"),Stac!$T17))=FALSE,IF(ISERR(FIND(CONCATENATE(BQ$4,"++"),Stac!$T17))=FALSE,IF(ISERR(FIND(CONCATENATE(BQ$4,"+++"),Stac!$T17))=FALSE,"+++","++"),"+")," ")," ")</f>
        <v/>
      </c>
      <c r="BR15" s="47" t="str">
        <f>IF(ISERR(FIND(BR$4,Stac!$T17))=FALSE,IF(ISERR(FIND(CONCATENATE(BR$4,"+"),Stac!$T17))=FALSE,IF(ISERR(FIND(CONCATENATE(BR$4,"++"),Stac!$T17))=FALSE,IF(ISERR(FIND(CONCATENATE(BR$4,"+++"),Stac!$T17))=FALSE,"+++","++"),"+")," ")," ")</f>
        <v/>
      </c>
      <c r="BS15" s="47" t="str">
        <f>IF(ISERR(FIND(BS$4,Stac!$T17))=FALSE,IF(ISERR(FIND(CONCATENATE(BS$4,"+"),Stac!$T17))=FALSE,IF(ISERR(FIND(CONCATENATE(BS$4,"++"),Stac!$T17))=FALSE,IF(ISERR(FIND(CONCATENATE(BS$4,"+++"),Stac!$T17))=FALSE,"+++","++"),"+")," ")," ")</f>
        <v/>
      </c>
      <c r="BT15" s="47" t="str">
        <f>IF(ISERR(FIND(BT$4,Stac!$T17))=FALSE,IF(ISERR(FIND(CONCATENATE(BT$4,"+"),Stac!$T17))=FALSE,IF(ISERR(FIND(CONCATENATE(BT$4,"++"),Stac!$T17))=FALSE,IF(ISERR(FIND(CONCATENATE(BT$4,"+++"),Stac!$T17))=FALSE,"+++","++"),"+")," ")," ")</f>
        <v/>
      </c>
      <c r="BU15" s="47" t="str">
        <f>IF(ISERR(FIND(BU$4,Stac!$T17))=FALSE,IF(ISERR(FIND(CONCATENATE(BU$4,"+"),Stac!$T17))=FALSE,IF(ISERR(FIND(CONCATENATE(BU$4,"++"),Stac!$T17))=FALSE,IF(ISERR(FIND(CONCATENATE(BU$4,"+++"),Stac!$T17))=FALSE,"+++","++"),"+")," ")," ")</f>
        <v/>
      </c>
    </row>
    <row r="16" spans="1:73" ht="25.5">
      <c r="A16" s="88" t="str">
        <f>Stac!C18</f>
        <v>Szkolenie BHP, przepisy uczelniane i ochrona własności intelektualnej</v>
      </c>
      <c r="B16" s="47" t="str">
        <f>IF(ISERR(FIND(B$4,Stac!$R18))=FALSE,IF(ISERR(FIND(CONCATENATE(B$4,"+"),Stac!$R18))=FALSE,IF(ISERR(FIND(CONCATENATE(B$4,"++"),Stac!$R18))=FALSE,IF(ISERR(FIND(CONCATENATE(B$4,"+++"),Stac!$R18))=FALSE,"+++","++"),"+")," ")," ")</f>
        <v/>
      </c>
      <c r="C16" s="47" t="str">
        <f>IF(ISERR(FIND(C$4,Stac!$R18))=FALSE,IF(ISERR(FIND(CONCATENATE(C$4,"+"),Stac!$R18))=FALSE,IF(ISERR(FIND(CONCATENATE(C$4,"++"),Stac!$R18))=FALSE,IF(ISERR(FIND(CONCATENATE(C$4,"+++"),Stac!$R18))=FALSE,"+++","++"),"+")," ")," ")</f>
        <v/>
      </c>
      <c r="D16" s="47" t="str">
        <f>IF(ISERR(FIND(D$4,Stac!$R18))=FALSE,IF(ISERR(FIND(CONCATENATE(D$4,"+"),Stac!$R18))=FALSE,IF(ISERR(FIND(CONCATENATE(D$4,"++"),Stac!$R18))=FALSE,IF(ISERR(FIND(CONCATENATE(D$4,"+++"),Stac!$R18))=FALSE,"+++","++"),"+")," ")," ")</f>
        <v/>
      </c>
      <c r="E16" s="47" t="str">
        <f>IF(ISERR(FIND(E$4,Stac!$R18))=FALSE,IF(ISERR(FIND(CONCATENATE(E$4,"+"),Stac!$R18))=FALSE,IF(ISERR(FIND(CONCATENATE(E$4,"++"),Stac!$R18))=FALSE,IF(ISERR(FIND(CONCATENATE(E$4,"+++"),Stac!$R18))=FALSE,"+++","++"),"+")," ")," ")</f>
        <v/>
      </c>
      <c r="F16" s="47" t="str">
        <f>IF(ISERR(FIND(F$4,Stac!$R18))=FALSE,IF(ISERR(FIND(CONCATENATE(F$4,"+"),Stac!$R18))=FALSE,IF(ISERR(FIND(CONCATENATE(F$4,"++"),Stac!$R18))=FALSE,IF(ISERR(FIND(CONCATENATE(F$4,"+++"),Stac!$R18))=FALSE,"+++","++"),"+")," ")," ")</f>
        <v/>
      </c>
      <c r="G16" s="47" t="str">
        <f>IF(ISERR(FIND(G$4,Stac!$R18))=FALSE,IF(ISERR(FIND(CONCATENATE(G$4,"+"),Stac!$R18))=FALSE,IF(ISERR(FIND(CONCATENATE(G$4,"++"),Stac!$R18))=FALSE,IF(ISERR(FIND(CONCATENATE(G$4,"+++"),Stac!$R18))=FALSE,"+++","++"),"+")," ")," ")</f>
        <v/>
      </c>
      <c r="H16" s="47" t="str">
        <f>IF(ISERR(FIND(H$4,Stac!$R18))=FALSE,IF(ISERR(FIND(CONCATENATE(H$4,"+"),Stac!$R18))=FALSE,IF(ISERR(FIND(CONCATENATE(H$4,"++"),Stac!$R18))=FALSE,IF(ISERR(FIND(CONCATENATE(H$4,"+++"),Stac!$R18))=FALSE,"+++","++"),"+")," ")," ")</f>
        <v/>
      </c>
      <c r="I16" s="47" t="str">
        <f>IF(ISERR(FIND(I$4,Stac!$R18))=FALSE,IF(ISERR(FIND(CONCATENATE(I$4,"+"),Stac!$R18))=FALSE,IF(ISERR(FIND(CONCATENATE(I$4,"++"),Stac!$R18))=FALSE,IF(ISERR(FIND(CONCATENATE(I$4,"+++"),Stac!$R18))=FALSE,"+++","++"),"+")," ")," ")</f>
        <v/>
      </c>
      <c r="J16" s="47" t="str">
        <f>IF(ISERR(FIND(J$4,Stac!$R18))=FALSE,IF(ISERR(FIND(CONCATENATE(J$4,"+"),Stac!$R18))=FALSE,IF(ISERR(FIND(CONCATENATE(J$4,"++"),Stac!$R18))=FALSE,IF(ISERR(FIND(CONCATENATE(J$4,"+++"),Stac!$R18))=FALSE,"+++","++"),"+")," ")," ")</f>
        <v/>
      </c>
      <c r="K16" s="47" t="str">
        <f>IF(ISERR(FIND(K$4,Stac!$R18))=FALSE,IF(ISERR(FIND(CONCATENATE(K$4,"+"),Stac!$R18))=FALSE,IF(ISERR(FIND(CONCATENATE(K$4,"++"),Stac!$R18))=FALSE,IF(ISERR(FIND(CONCATENATE(K$4,"+++"),Stac!$R18))=FALSE,"+++","++"),"+")," ")," ")</f>
        <v/>
      </c>
      <c r="L16" s="47" t="str">
        <f>IF(ISERR(FIND(L$4,Stac!$R18))=FALSE,IF(ISERR(FIND(CONCATENATE(L$4,"+"),Stac!$R18))=FALSE,IF(ISERR(FIND(CONCATENATE(L$4,"++"),Stac!$R18))=FALSE,IF(ISERR(FIND(CONCATENATE(L$4,"+++"),Stac!$R18))=FALSE,"+++","++"),"+")," ")," ")</f>
        <v/>
      </c>
      <c r="M16" s="47" t="str">
        <f>IF(ISERR(FIND(M$4,Stac!$R18))=FALSE,IF(ISERR(FIND(CONCATENATE(M$4,"+"),Stac!$R18))=FALSE,IF(ISERR(FIND(CONCATENATE(M$4,"++"),Stac!$R18))=FALSE,IF(ISERR(FIND(CONCATENATE(M$4,"+++"),Stac!$R18))=FALSE,"+++","++"),"+")," ")," ")</f>
        <v/>
      </c>
      <c r="N16" s="47" t="str">
        <f>IF(ISERR(FIND(N$4,Stac!$R18))=FALSE,IF(ISERR(FIND(CONCATENATE(N$4,"+"),Stac!$R18))=FALSE,IF(ISERR(FIND(CONCATENATE(N$4,"++"),Stac!$R18))=FALSE,IF(ISERR(FIND(CONCATENATE(N$4,"+++"),Stac!$R18))=FALSE,"+++","++"),"+")," ")," ")</f>
        <v/>
      </c>
      <c r="O16" s="47" t="str">
        <f>IF(ISERR(FIND(O$4,Stac!$R18))=FALSE,IF(ISERR(FIND(CONCATENATE(O$4,"+"),Stac!$R18))=FALSE,IF(ISERR(FIND(CONCATENATE(O$4,"++"),Stac!$R18))=FALSE,IF(ISERR(FIND(CONCATENATE(O$4,"+++"),Stac!$R18))=FALSE,"+++","++"),"+")," ")," ")</f>
        <v/>
      </c>
      <c r="P16" s="47" t="str">
        <f>IF(ISERR(FIND(P$4,Stac!$R18))=FALSE,IF(ISERR(FIND(CONCATENATE(P$4,"+"),Stac!$R18))=FALSE,IF(ISERR(FIND(CONCATENATE(P$4,"++"),Stac!$R18))=FALSE,IF(ISERR(FIND(CONCATENATE(P$4,"+++"),Stac!$R18))=FALSE,"+++","++"),"+")," ")," ")</f>
        <v/>
      </c>
      <c r="Q16" s="47" t="str">
        <f>IF(ISERR(FIND(Q$4,Stac!$R18))=FALSE,IF(ISERR(FIND(CONCATENATE(Q$4,"+"),Stac!$R18))=FALSE,IF(ISERR(FIND(CONCATENATE(Q$4,"++"),Stac!$R18))=FALSE,IF(ISERR(FIND(CONCATENATE(Q$4,"+++"),Stac!$R18))=FALSE,"+++","++"),"+")," ")," ")</f>
        <v/>
      </c>
      <c r="R16" s="47" t="str">
        <f>IF(ISERR(FIND(R$4,Stac!$R18))=FALSE,IF(ISERR(FIND(CONCATENATE(R$4,"+"),Stac!$R18))=FALSE,IF(ISERR(FIND(CONCATENATE(R$4,"++"),Stac!$R18))=FALSE,IF(ISERR(FIND(CONCATENATE(R$4,"+++"),Stac!$R18))=FALSE,"+++","++"),"+")," ")," ")</f>
        <v/>
      </c>
      <c r="S16" s="47" t="str">
        <f>IF(ISERR(FIND(S$4,Stac!$R18))=FALSE,IF(ISERR(FIND(CONCATENATE(S$4,"+"),Stac!$R18))=FALSE,IF(ISERR(FIND(CONCATENATE(S$4,"++"),Stac!$R18))=FALSE,IF(ISERR(FIND(CONCATENATE(S$4,"+++"),Stac!$R18))=FALSE,"+++","++"),"+")," ")," ")</f>
        <v/>
      </c>
      <c r="T16" s="47" t="str">
        <f>IF(ISERR(FIND(T$4,Stac!$R18))=FALSE,IF(ISERR(FIND(CONCATENATE(T$4,"+"),Stac!$R18))=FALSE,IF(ISERR(FIND(CONCATENATE(T$4,"++"),Stac!$R18))=FALSE,IF(ISERR(FIND(CONCATENATE(T$4,"+++"),Stac!$R18))=FALSE,"+++","++"),"+")," ")," ")</f>
        <v/>
      </c>
      <c r="U16" s="47" t="str">
        <f>IF(ISERR(FIND(U$4,Stac!$R18))=FALSE,IF(ISERR(FIND(CONCATENATE(U$4,"+"),Stac!$R18))=FALSE,IF(ISERR(FIND(CONCATENATE(U$4,"++"),Stac!$R18))=FALSE,IF(ISERR(FIND(CONCATENATE(U$4,"+++"),Stac!$R18))=FALSE,"+++","++"),"+")," ")," ")</f>
        <v/>
      </c>
      <c r="V16" s="47" t="str">
        <f>IF(ISERR(FIND(V$4,Stac!$R18))=FALSE,IF(ISERR(FIND(CONCATENATE(V$4,"+"),Stac!$R18))=FALSE,IF(ISERR(FIND(CONCATENATE(V$4,"++"),Stac!$R18))=FALSE,IF(ISERR(FIND(CONCATENATE(V$4,"+++"),Stac!$R18))=FALSE,"+++","++"),"+")," ")," ")</f>
        <v/>
      </c>
      <c r="W16" s="47" t="str">
        <f>IF(ISERR(FIND(W$4,Stac!$R18))=FALSE,IF(ISERR(FIND(CONCATENATE(W$4,"+"),Stac!$R18))=FALSE,IF(ISERR(FIND(CONCATENATE(W$4,"++"),Stac!$R18))=FALSE,IF(ISERR(FIND(CONCATENATE(W$4,"+++"),Stac!$R18))=FALSE,"+++","++"),"+")," ")," ")</f>
        <v/>
      </c>
      <c r="X16" s="47" t="str">
        <f>IF(ISERR(FIND(X$4,Stac!$R18))=FALSE,IF(ISERR(FIND(CONCATENATE(X$4,"+"),Stac!$R18))=FALSE,IF(ISERR(FIND(CONCATENATE(X$4,"++"),Stac!$R18))=FALSE,IF(ISERR(FIND(CONCATENATE(X$4,"+++"),Stac!$R18))=FALSE,"+++","++"),"+")," ")," ")</f>
        <v/>
      </c>
      <c r="Y16" s="47" t="str">
        <f>IF(ISERR(FIND(Y$4,Stac!$R18))=FALSE,IF(ISERR(FIND(CONCATENATE(Y$4,"+"),Stac!$R18))=FALSE,IF(ISERR(FIND(CONCATENATE(Y$4,"++"),Stac!$R18))=FALSE,IF(ISERR(FIND(CONCATENATE(Y$4,"+++"),Stac!$R18))=FALSE,"+++","++"),"+")," ")," ")</f>
        <v>+</v>
      </c>
      <c r="Z16" s="47" t="str">
        <f>IF(ISERR(FIND(Z$4,Stac!$R18))=FALSE,IF(ISERR(FIND(CONCATENATE(Z$4,"+"),Stac!$R18))=FALSE,IF(ISERR(FIND(CONCATENATE(Z$4,"++"),Stac!$R18))=FALSE,IF(ISERR(FIND(CONCATENATE(Z$4,"+++"),Stac!$R18))=FALSE,"+++","++"),"+")," ")," ")</f>
        <v/>
      </c>
      <c r="AA16" s="47" t="str">
        <f>IF(ISERR(FIND(AA$4,Stac!$R18))=FALSE,IF(ISERR(FIND(CONCATENATE(AA$4,"+"),Stac!$R18))=FALSE,IF(ISERR(FIND(CONCATENATE(AA$4,"++"),Stac!$R18))=FALSE,IF(ISERR(FIND(CONCATENATE(AA$4,"+++"),Stac!$R18))=FALSE,"+++","++"),"+")," ")," ")</f>
        <v/>
      </c>
      <c r="AB16" s="47" t="str">
        <f>IF(ISERR(FIND(AB$4,Stac!$R18))=FALSE,IF(ISERR(FIND(CONCATENATE(AB$4,"+"),Stac!$R18))=FALSE,IF(ISERR(FIND(CONCATENATE(AB$4,"++"),Stac!$R18))=FALSE,IF(ISERR(FIND(CONCATENATE(AB$4,"+++"),Stac!$R18))=FALSE,"+++","++"),"+")," ")," ")</f>
        <v/>
      </c>
      <c r="AC16" s="47" t="str">
        <f>IF(ISERR(FIND(AC$4,Stac!$R18))=FALSE,IF(ISERR(FIND(CONCATENATE(AC$4,"+"),Stac!$R18))=FALSE,IF(ISERR(FIND(CONCATENATE(AC$4,"++"),Stac!$R18))=FALSE,IF(ISERR(FIND(CONCATENATE(AC$4,"+++"),Stac!$R18))=FALSE,"+++","++"),"+")," ")," ")</f>
        <v/>
      </c>
      <c r="AD16" s="112" t="str">
        <f>Stac!C18</f>
        <v>Szkolenie BHP, przepisy uczelniane i ochrona własności intelektualnej</v>
      </c>
      <c r="AE16" s="47" t="str">
        <f>IF(ISERR(FIND(AE$4,Stac!$S18))=FALSE,IF(ISERR(FIND(CONCATENATE(AE$4,"+"),Stac!$S18))=FALSE,IF(ISERR(FIND(CONCATENATE(AE$4,"++"),Stac!$S18))=FALSE,IF(ISERR(FIND(CONCATENATE(AE$4,"+++"),Stac!$S18))=FALSE,"+++","++"),"+")," ")," ")</f>
        <v/>
      </c>
      <c r="AF16" s="47" t="str">
        <f>IF(ISERR(FIND(AF$4,Stac!$S18))=FALSE,IF(ISERR(FIND(CONCATENATE(AF$4,"+"),Stac!$S18))=FALSE,IF(ISERR(FIND(CONCATENATE(AF$4,"++"),Stac!$S18))=FALSE,IF(ISERR(FIND(CONCATENATE(AF$4,"+++"),Stac!$S18))=FALSE,"+++","++"),"+")," ")," ")</f>
        <v/>
      </c>
      <c r="AG16" s="47" t="str">
        <f>IF(ISERR(FIND(AG$4,Stac!$S18))=FALSE,IF(ISERR(FIND(CONCATENATE(AG$4,"+"),Stac!$S18))=FALSE,IF(ISERR(FIND(CONCATENATE(AG$4,"++"),Stac!$S18))=FALSE,IF(ISERR(FIND(CONCATENATE(AG$4,"+++"),Stac!$S18))=FALSE,"+++","++"),"+")," ")," ")</f>
        <v/>
      </c>
      <c r="AH16" s="47" t="str">
        <f>IF(ISERR(FIND(AH$4,Stac!$S18))=FALSE,IF(ISERR(FIND(CONCATENATE(AH$4,"+"),Stac!$S18))=FALSE,IF(ISERR(FIND(CONCATENATE(AH$4,"++"),Stac!$S18))=FALSE,IF(ISERR(FIND(CONCATENATE(AH$4,"+++"),Stac!$S18))=FALSE,"+++","++"),"+")," ")," ")</f>
        <v/>
      </c>
      <c r="AI16" s="47" t="str">
        <f>IF(ISERR(FIND(AI$4,Stac!$S18))=FALSE,IF(ISERR(FIND(CONCATENATE(AI$4,"+"),Stac!$S18))=FALSE,IF(ISERR(FIND(CONCATENATE(AI$4,"++"),Stac!$S18))=FALSE,IF(ISERR(FIND(CONCATENATE(AI$4,"+++"),Stac!$S18))=FALSE,"+++","++"),"+")," ")," ")</f>
        <v/>
      </c>
      <c r="AJ16" s="47" t="str">
        <f>IF(ISERR(FIND(AJ$4,Stac!$S18))=FALSE,IF(ISERR(FIND(CONCATENATE(AJ$4,"+"),Stac!$S18))=FALSE,IF(ISERR(FIND(CONCATENATE(AJ$4,"++"),Stac!$S18))=FALSE,IF(ISERR(FIND(CONCATENATE(AJ$4,"+++"),Stac!$S18))=FALSE,"+++","++"),"+")," ")," ")</f>
        <v/>
      </c>
      <c r="AK16" s="47" t="str">
        <f>IF(ISERR(FIND(AK$4,Stac!$S18))=FALSE,IF(ISERR(FIND(CONCATENATE(AK$4,"+"),Stac!$S18))=FALSE,IF(ISERR(FIND(CONCATENATE(AK$4,"++"),Stac!$S18))=FALSE,IF(ISERR(FIND(CONCATENATE(AK$4,"+++"),Stac!$S18))=FALSE,"+++","++"),"+")," ")," ")</f>
        <v/>
      </c>
      <c r="AL16" s="47" t="str">
        <f>IF(ISERR(FIND(AL$4,Stac!$S18))=FALSE,IF(ISERR(FIND(CONCATENATE(AL$4,"+"),Stac!$S18))=FALSE,IF(ISERR(FIND(CONCATENATE(AL$4,"++"),Stac!$S18))=FALSE,IF(ISERR(FIND(CONCATENATE(AL$4,"+++"),Stac!$S18))=FALSE,"+++","++"),"+")," ")," ")</f>
        <v/>
      </c>
      <c r="AM16" s="47" t="str">
        <f>IF(ISERR(FIND(AM$4,Stac!$S18))=FALSE,IF(ISERR(FIND(CONCATENATE(AM$4,"+"),Stac!$S18))=FALSE,IF(ISERR(FIND(CONCATENATE(AM$4,"++"),Stac!$S18))=FALSE,IF(ISERR(FIND(CONCATENATE(AM$4,"+++"),Stac!$S18))=FALSE,"+++","++"),"+")," ")," ")</f>
        <v/>
      </c>
      <c r="AN16" s="47" t="str">
        <f>IF(ISERR(FIND(AN$4,Stac!$S18))=FALSE,IF(ISERR(FIND(CONCATENATE(AN$4,"+"),Stac!$S18))=FALSE,IF(ISERR(FIND(CONCATENATE(AN$4,"++"),Stac!$S18))=FALSE,IF(ISERR(FIND(CONCATENATE(AN$4,"+++"),Stac!$S18))=FALSE,"+++","++"),"+")," ")," ")</f>
        <v/>
      </c>
      <c r="AO16" s="47" t="str">
        <f>IF(ISERR(FIND(AO$4,Stac!$S18))=FALSE,IF(ISERR(FIND(CONCATENATE(AO$4,"+"),Stac!$S18))=FALSE,IF(ISERR(FIND(CONCATENATE(AO$4,"++"),Stac!$S18))=FALSE,IF(ISERR(FIND(CONCATENATE(AO$4,"+++"),Stac!$S18))=FALSE,"+++","++"),"+")," ")," ")</f>
        <v/>
      </c>
      <c r="AP16" s="47" t="str">
        <f>IF(ISERR(FIND(AP$4,Stac!$S18))=FALSE,IF(ISERR(FIND(CONCATENATE(AP$4,"+"),Stac!$S18))=FALSE,IF(ISERR(FIND(CONCATENATE(AP$4,"++"),Stac!$S18))=FALSE,IF(ISERR(FIND(CONCATENATE(AP$4,"+++"),Stac!$S18))=FALSE,"+++","++"),"+")," ")," ")</f>
        <v/>
      </c>
      <c r="AQ16" s="47" t="str">
        <f>IF(ISERR(FIND(AQ$4,Stac!$S18))=FALSE,IF(ISERR(FIND(CONCATENATE(AQ$4,"+"),Stac!$S18))=FALSE,IF(ISERR(FIND(CONCATENATE(AQ$4,"++"),Stac!$S18))=FALSE,IF(ISERR(FIND(CONCATENATE(AQ$4,"+++"),Stac!$S18))=FALSE,"+++","++"),"+")," ")," ")</f>
        <v/>
      </c>
      <c r="AR16" s="47" t="str">
        <f>IF(ISERR(FIND(AR$4,Stac!$S18))=FALSE,IF(ISERR(FIND(CONCATENATE(AR$4,"+"),Stac!$S18))=FALSE,IF(ISERR(FIND(CONCATENATE(AR$4,"++"),Stac!$S18))=FALSE,IF(ISERR(FIND(CONCATENATE(AR$4,"+++"),Stac!$S18))=FALSE,"+++","++"),"+")," ")," ")</f>
        <v/>
      </c>
      <c r="AS16" s="47" t="str">
        <f>IF(ISERR(FIND(AS$4,Stac!$S18))=FALSE,IF(ISERR(FIND(CONCATENATE(AS$4,"+"),Stac!$S18))=FALSE,IF(ISERR(FIND(CONCATENATE(AS$4,"++"),Stac!$S18))=FALSE,IF(ISERR(FIND(CONCATENATE(AS$4,"+++"),Stac!$S18))=FALSE,"+++","++"),"+")," ")," ")</f>
        <v/>
      </c>
      <c r="AT16" s="47" t="str">
        <f>IF(ISERR(FIND(AT$4,Stac!$S18))=FALSE,IF(ISERR(FIND(CONCATENATE(AT$4,"+"),Stac!$S18))=FALSE,IF(ISERR(FIND(CONCATENATE(AT$4,"++"),Stac!$S18))=FALSE,IF(ISERR(FIND(CONCATENATE(AT$4,"+++"),Stac!$S18))=FALSE,"+++","++"),"+")," ")," ")</f>
        <v/>
      </c>
      <c r="AU16" s="47" t="str">
        <f>IF(ISERR(FIND(AU$4,Stac!$S18))=FALSE,IF(ISERR(FIND(CONCATENATE(AU$4,"+"),Stac!$S18))=FALSE,IF(ISERR(FIND(CONCATENATE(AU$4,"++"),Stac!$S18))=FALSE,IF(ISERR(FIND(CONCATENATE(AU$4,"+++"),Stac!$S18))=FALSE,"+++","++"),"+")," ")," ")</f>
        <v/>
      </c>
      <c r="AV16" s="47" t="str">
        <f>IF(ISERR(FIND(AV$4,Stac!$S18))=FALSE,IF(ISERR(FIND(CONCATENATE(AV$4,"+"),Stac!$S18))=FALSE,IF(ISERR(FIND(CONCATENATE(AV$4,"++"),Stac!$S18))=FALSE,IF(ISERR(FIND(CONCATENATE(AV$4,"+++"),Stac!$S18))=FALSE,"+++","++"),"+")," ")," ")</f>
        <v/>
      </c>
      <c r="AW16" s="47" t="str">
        <f>IF(ISERR(FIND(AW$4,Stac!$S18))=FALSE,IF(ISERR(FIND(CONCATENATE(AW$4,"+"),Stac!$S18))=FALSE,IF(ISERR(FIND(CONCATENATE(AW$4,"++"),Stac!$S18))=FALSE,IF(ISERR(FIND(CONCATENATE(AW$4,"+++"),Stac!$S18))=FALSE,"+++","++"),"+")," ")," ")</f>
        <v>+++</v>
      </c>
      <c r="AX16" s="47" t="str">
        <f>IF(ISERR(FIND(AX$4,Stac!$S18))=FALSE,IF(ISERR(FIND(CONCATENATE(AX$4,"+"),Stac!$S18))=FALSE,IF(ISERR(FIND(CONCATENATE(AX$4,"++"),Stac!$S18))=FALSE,IF(ISERR(FIND(CONCATENATE(AX$4,"+++"),Stac!$S18))=FALSE,"+++","++"),"+")," ")," ")</f>
        <v/>
      </c>
      <c r="AY16" s="47" t="str">
        <f>IF(ISERR(FIND(AY$4,Stac!$S18))=FALSE,IF(ISERR(FIND(CONCATENATE(AY$4,"+"),Stac!$S18))=FALSE,IF(ISERR(FIND(CONCATENATE(AY$4,"++"),Stac!$S18))=FALSE,IF(ISERR(FIND(CONCATENATE(AY$4,"+++"),Stac!$S18))=FALSE,"+++","++"),"+")," ")," ")</f>
        <v/>
      </c>
      <c r="AZ16" s="47" t="str">
        <f>IF(ISERR(FIND(AZ$4,Stac!$S18))=FALSE,IF(ISERR(FIND(CONCATENATE(AZ$4,"+"),Stac!$S18))=FALSE,IF(ISERR(FIND(CONCATENATE(AZ$4,"++"),Stac!$S18))=FALSE,IF(ISERR(FIND(CONCATENATE(AZ$4,"+++"),Stac!$S18))=FALSE,"+++","++"),"+")," ")," ")</f>
        <v/>
      </c>
      <c r="BA16" s="47" t="str">
        <f>IF(ISERR(FIND(BA$4,Stac!$S18))=FALSE,IF(ISERR(FIND(CONCATENATE(BA$4,"+"),Stac!$S18))=FALSE,IF(ISERR(FIND(CONCATENATE(BA$4,"++"),Stac!$S18))=FALSE,IF(ISERR(FIND(CONCATENATE(BA$4,"+++"),Stac!$S18))=FALSE,"+++","++"),"+")," ")," ")</f>
        <v/>
      </c>
      <c r="BB16" s="47" t="str">
        <f>IF(ISERR(FIND(BB$4,Stac!$S18))=FALSE,IF(ISERR(FIND(CONCATENATE(BB$4,"+"),Stac!$S18))=FALSE,IF(ISERR(FIND(CONCATENATE(BB$4,"++"),Stac!$S18))=FALSE,IF(ISERR(FIND(CONCATENATE(BB$4,"+++"),Stac!$S18))=FALSE,"+++","++"),"+")," ")," ")</f>
        <v/>
      </c>
      <c r="BC16" s="47" t="str">
        <f>IF(ISERR(FIND(BC$4,Stac!$S18))=FALSE,IF(ISERR(FIND(CONCATENATE(BC$4,"+"),Stac!$S18))=FALSE,IF(ISERR(FIND(CONCATENATE(BC$4,"++"),Stac!$S18))=FALSE,IF(ISERR(FIND(CONCATENATE(BC$4,"+++"),Stac!$S18))=FALSE,"+++","++"),"+")," ")," ")</f>
        <v/>
      </c>
      <c r="BD16" s="47" t="str">
        <f>IF(ISERR(FIND(BD$4,Stac!$S18))=FALSE,IF(ISERR(FIND(CONCATENATE(BD$4,"+"),Stac!$S18))=FALSE,IF(ISERR(FIND(CONCATENATE(BD$4,"++"),Stac!$S18))=FALSE,IF(ISERR(FIND(CONCATENATE(BD$4,"+++"),Stac!$S18))=FALSE,"+++","++"),"+")," ")," ")</f>
        <v/>
      </c>
      <c r="BE16" s="47" t="str">
        <f>IF(ISERR(FIND(BE$4,Stac!$S18))=FALSE,IF(ISERR(FIND(CONCATENATE(BE$4,"+"),Stac!$S18))=FALSE,IF(ISERR(FIND(CONCATENATE(BE$4,"++"),Stac!$S18))=FALSE,IF(ISERR(FIND(CONCATENATE(BE$4,"+++"),Stac!$S18))=FALSE,"+++","++"),"+")," ")," ")</f>
        <v/>
      </c>
      <c r="BF16" s="47" t="str">
        <f>IF(ISERR(FIND(BF$4,Stac!$S18))=FALSE,IF(ISERR(FIND(CONCATENATE(BF$4,"+"),Stac!$S18))=FALSE,IF(ISERR(FIND(CONCATENATE(BF$4,"++"),Stac!$S18))=FALSE,IF(ISERR(FIND(CONCATENATE(BF$4,"+++"),Stac!$S18))=FALSE,"+++","++"),"+")," ")," ")</f>
        <v/>
      </c>
      <c r="BG16" s="47" t="str">
        <f>IF(ISERR(FIND(BG$4,Stac!$S18))=FALSE,IF(ISERR(FIND(CONCATENATE(BG$4,"+"),Stac!$S18))=FALSE,IF(ISERR(FIND(CONCATENATE(BG$4,"++"),Stac!$S18))=FALSE,IF(ISERR(FIND(CONCATENATE(BG$4,"+++"),Stac!$S18))=FALSE,"+++","++"),"+")," ")," ")</f>
        <v/>
      </c>
      <c r="BH16" s="47" t="str">
        <f>IF(ISERR(FIND(BH$4,Stac!$S18))=FALSE,IF(ISERR(FIND(CONCATENATE(BH$4,"+"),Stac!$S18))=FALSE,IF(ISERR(FIND(CONCATENATE(BH$4,"++"),Stac!$S18))=FALSE,IF(ISERR(FIND(CONCATENATE(BH$4,"+++"),Stac!$S18))=FALSE,"+++","++"),"+")," ")," ")</f>
        <v/>
      </c>
      <c r="BI16" s="47" t="str">
        <f>IF(ISERR(FIND(BI$4,Stac!$S18))=FALSE,IF(ISERR(FIND(CONCATENATE(BI$4,"+"),Stac!$S18))=FALSE,IF(ISERR(FIND(CONCATENATE(BI$4,"++"),Stac!$S18))=FALSE,IF(ISERR(FIND(CONCATENATE(BI$4,"+++"),Stac!$S18))=FALSE,"+++","++"),"+")," ")," ")</f>
        <v>+++</v>
      </c>
      <c r="BJ16" s="47" t="str">
        <f>IF(ISERR(FIND(BJ$4,Stac!$S18))=FALSE,IF(ISERR(FIND(CONCATENATE(BJ$4,"+"),Stac!$S18))=FALSE,IF(ISERR(FIND(CONCATENATE(BJ$4,"++"),Stac!$S18))=FALSE,IF(ISERR(FIND(CONCATENATE(BJ$4,"+++"),Stac!$S18))=FALSE,"+++","++"),"+")," ")," ")</f>
        <v/>
      </c>
      <c r="BK16" s="47" t="str">
        <f>IF(ISERR(FIND(BK$4,Stac!$S18))=FALSE,IF(ISERR(FIND(CONCATENATE(BK$4,"+"),Stac!$S18))=FALSE,IF(ISERR(FIND(CONCATENATE(BK$4,"++"),Stac!$S18))=FALSE,IF(ISERR(FIND(CONCATENATE(BK$4,"+++"),Stac!$S18))=FALSE,"+++","++"),"+")," ")," ")</f>
        <v/>
      </c>
      <c r="BL16" s="47" t="str">
        <f>IF(ISERR(FIND(BL$4,Stac!$S18))=FALSE,IF(ISERR(FIND(CONCATENATE(BL$4,"+"),Stac!$S18))=FALSE,IF(ISERR(FIND(CONCATENATE(BL$4,"++"),Stac!$S18))=FALSE,IF(ISERR(FIND(CONCATENATE(BL$4,"+++"),Stac!$S18))=FALSE,"+++","++"),"+")," ")," ")</f>
        <v/>
      </c>
      <c r="BM16" s="47" t="str">
        <f>IF(ISERR(FIND(BM$4,Stac!$S18))=FALSE,IF(ISERR(FIND(CONCATENATE(BM$4,"+"),Stac!$S18))=FALSE,IF(ISERR(FIND(CONCATENATE(BM$4,"++"),Stac!$S18))=FALSE,IF(ISERR(FIND(CONCATENATE(BM$4,"+++"),Stac!$S18))=FALSE,"+++","++"),"+")," ")," ")</f>
        <v/>
      </c>
      <c r="BN16" s="112" t="str">
        <f>Stac!C18</f>
        <v>Szkolenie BHP, przepisy uczelniane i ochrona własności intelektualnej</v>
      </c>
      <c r="BO16" s="47" t="str">
        <f>IF(ISERR(FIND(BO$4,Stac!$T18))=FALSE,IF(ISERR(FIND(CONCATENATE(BO$4,"+"),Stac!$T18))=FALSE,IF(ISERR(FIND(CONCATENATE(BO$4,"++"),Stac!$T18))=FALSE,IF(ISERR(FIND(CONCATENATE(BO$4,"+++"),Stac!$T18))=FALSE,"+++","++"),"+")," ")," ")</f>
        <v/>
      </c>
      <c r="BP16" s="47" t="str">
        <f>IF(ISERR(FIND(BP$4,Stac!$T18))=FALSE,IF(ISERR(FIND(CONCATENATE(BP$4,"+"),Stac!$T18))=FALSE,IF(ISERR(FIND(CONCATENATE(BP$4,"++"),Stac!$T18))=FALSE,IF(ISERR(FIND(CONCATENATE(BP$4,"+++"),Stac!$T18))=FALSE,"+++","++"),"+")," ")," ")</f>
        <v>+</v>
      </c>
      <c r="BQ16" s="47" t="str">
        <f>IF(ISERR(FIND(BQ$4,Stac!$T18))=FALSE,IF(ISERR(FIND(CONCATENATE(BQ$4,"+"),Stac!$T18))=FALSE,IF(ISERR(FIND(CONCATENATE(BQ$4,"++"),Stac!$T18))=FALSE,IF(ISERR(FIND(CONCATENATE(BQ$4,"+++"),Stac!$T18))=FALSE,"+++","++"),"+")," ")," ")</f>
        <v>++</v>
      </c>
      <c r="BR16" s="47" t="str">
        <f>IF(ISERR(FIND(BR$4,Stac!$T18))=FALSE,IF(ISERR(FIND(CONCATENATE(BR$4,"+"),Stac!$T18))=FALSE,IF(ISERR(FIND(CONCATENATE(BR$4,"++"),Stac!$T18))=FALSE,IF(ISERR(FIND(CONCATENATE(BR$4,"+++"),Stac!$T18))=FALSE,"+++","++"),"+")," ")," ")</f>
        <v/>
      </c>
      <c r="BS16" s="47" t="str">
        <f>IF(ISERR(FIND(BS$4,Stac!$T18))=FALSE,IF(ISERR(FIND(CONCATENATE(BS$4,"+"),Stac!$T18))=FALSE,IF(ISERR(FIND(CONCATENATE(BS$4,"++"),Stac!$T18))=FALSE,IF(ISERR(FIND(CONCATENATE(BS$4,"+++"),Stac!$T18))=FALSE,"+++","++"),"+")," ")," ")</f>
        <v/>
      </c>
      <c r="BT16" s="47" t="str">
        <f>IF(ISERR(FIND(BT$4,Stac!$T18))=FALSE,IF(ISERR(FIND(CONCATENATE(BT$4,"+"),Stac!$T18))=FALSE,IF(ISERR(FIND(CONCATENATE(BT$4,"++"),Stac!$T18))=FALSE,IF(ISERR(FIND(CONCATENATE(BT$4,"+++"),Stac!$T18))=FALSE,"+++","++"),"+")," ")," ")</f>
        <v/>
      </c>
      <c r="BU16" s="47" t="str">
        <f>IF(ISERR(FIND(BU$4,Stac!$T18))=FALSE,IF(ISERR(FIND(CONCATENATE(BU$4,"+"),Stac!$T18))=FALSE,IF(ISERR(FIND(CONCATENATE(BU$4,"++"),Stac!$T18))=FALSE,IF(ISERR(FIND(CONCATENATE(BU$4,"+++"),Stac!$T18))=FALSE,"+++","++"),"+")," ")," ")</f>
        <v/>
      </c>
    </row>
    <row r="17" spans="1:73">
      <c r="A17" s="88" t="str">
        <f>Stac!C19</f>
        <v>Język obcy</v>
      </c>
      <c r="B17" s="47" t="str">
        <f>IF(ISERR(FIND(B$4,Stac!$R19))=FALSE,IF(ISERR(FIND(CONCATENATE(B$4,"+"),Stac!$R19))=FALSE,IF(ISERR(FIND(CONCATENATE(B$4,"++"),Stac!$R19))=FALSE,IF(ISERR(FIND(CONCATENATE(B$4,"+++"),Stac!$R19))=FALSE,"+++","++"),"+")," ")," ")</f>
        <v/>
      </c>
      <c r="C17" s="47" t="str">
        <f>IF(ISERR(FIND(C$4,Stac!$R19))=FALSE,IF(ISERR(FIND(CONCATENATE(C$4,"+"),Stac!$R19))=FALSE,IF(ISERR(FIND(CONCATENATE(C$4,"++"),Stac!$R19))=FALSE,IF(ISERR(FIND(CONCATENATE(C$4,"+++"),Stac!$R19))=FALSE,"+++","++"),"+")," ")," ")</f>
        <v/>
      </c>
      <c r="D17" s="47" t="str">
        <f>IF(ISERR(FIND(D$4,Stac!$R19))=FALSE,IF(ISERR(FIND(CONCATENATE(D$4,"+"),Stac!$R19))=FALSE,IF(ISERR(FIND(CONCATENATE(D$4,"++"),Stac!$R19))=FALSE,IF(ISERR(FIND(CONCATENATE(D$4,"+++"),Stac!$R19))=FALSE,"+++","++"),"+")," ")," ")</f>
        <v/>
      </c>
      <c r="E17" s="47" t="str">
        <f>IF(ISERR(FIND(E$4,Stac!$R19))=FALSE,IF(ISERR(FIND(CONCATENATE(E$4,"+"),Stac!$R19))=FALSE,IF(ISERR(FIND(CONCATENATE(E$4,"++"),Stac!$R19))=FALSE,IF(ISERR(FIND(CONCATENATE(E$4,"+++"),Stac!$R19))=FALSE,"+++","++"),"+")," ")," ")</f>
        <v/>
      </c>
      <c r="F17" s="47" t="str">
        <f>IF(ISERR(FIND(F$4,Stac!$R19))=FALSE,IF(ISERR(FIND(CONCATENATE(F$4,"+"),Stac!$R19))=FALSE,IF(ISERR(FIND(CONCATENATE(F$4,"++"),Stac!$R19))=FALSE,IF(ISERR(FIND(CONCATENATE(F$4,"+++"),Stac!$R19))=FALSE,"+++","++"),"+")," ")," ")</f>
        <v/>
      </c>
      <c r="G17" s="47" t="str">
        <f>IF(ISERR(FIND(G$4,Stac!$R19))=FALSE,IF(ISERR(FIND(CONCATENATE(G$4,"+"),Stac!$R19))=FALSE,IF(ISERR(FIND(CONCATENATE(G$4,"++"),Stac!$R19))=FALSE,IF(ISERR(FIND(CONCATENATE(G$4,"+++"),Stac!$R19))=FALSE,"+++","++"),"+")," ")," ")</f>
        <v/>
      </c>
      <c r="H17" s="47" t="str">
        <f>IF(ISERR(FIND(H$4,Stac!$R19))=FALSE,IF(ISERR(FIND(CONCATENATE(H$4,"+"),Stac!$R19))=FALSE,IF(ISERR(FIND(CONCATENATE(H$4,"++"),Stac!$R19))=FALSE,IF(ISERR(FIND(CONCATENATE(H$4,"+++"),Stac!$R19))=FALSE,"+++","++"),"+")," ")," ")</f>
        <v/>
      </c>
      <c r="I17" s="47" t="str">
        <f>IF(ISERR(FIND(I$4,Stac!$R19))=FALSE,IF(ISERR(FIND(CONCATENATE(I$4,"+"),Stac!$R19))=FALSE,IF(ISERR(FIND(CONCATENATE(I$4,"++"),Stac!$R19))=FALSE,IF(ISERR(FIND(CONCATENATE(I$4,"+++"),Stac!$R19))=FALSE,"+++","++"),"+")," ")," ")</f>
        <v/>
      </c>
      <c r="J17" s="47" t="str">
        <f>IF(ISERR(FIND(J$4,Stac!$R19))=FALSE,IF(ISERR(FIND(CONCATENATE(J$4,"+"),Stac!$R19))=FALSE,IF(ISERR(FIND(CONCATENATE(J$4,"++"),Stac!$R19))=FALSE,IF(ISERR(FIND(CONCATENATE(J$4,"+++"),Stac!$R19))=FALSE,"+++","++"),"+")," ")," ")</f>
        <v/>
      </c>
      <c r="K17" s="47" t="str">
        <f>IF(ISERR(FIND(K$4,Stac!$R19))=FALSE,IF(ISERR(FIND(CONCATENATE(K$4,"+"),Stac!$R19))=FALSE,IF(ISERR(FIND(CONCATENATE(K$4,"++"),Stac!$R19))=FALSE,IF(ISERR(FIND(CONCATENATE(K$4,"+++"),Stac!$R19))=FALSE,"+++","++"),"+")," ")," ")</f>
        <v/>
      </c>
      <c r="L17" s="47" t="str">
        <f>IF(ISERR(FIND(L$4,Stac!$R19))=FALSE,IF(ISERR(FIND(CONCATENATE(L$4,"+"),Stac!$R19))=FALSE,IF(ISERR(FIND(CONCATENATE(L$4,"++"),Stac!$R19))=FALSE,IF(ISERR(FIND(CONCATENATE(L$4,"+++"),Stac!$R19))=FALSE,"+++","++"),"+")," ")," ")</f>
        <v/>
      </c>
      <c r="M17" s="47" t="str">
        <f>IF(ISERR(FIND(M$4,Stac!$R19))=FALSE,IF(ISERR(FIND(CONCATENATE(M$4,"+"),Stac!$R19))=FALSE,IF(ISERR(FIND(CONCATENATE(M$4,"++"),Stac!$R19))=FALSE,IF(ISERR(FIND(CONCATENATE(M$4,"+++"),Stac!$R19))=FALSE,"+++","++"),"+")," ")," ")</f>
        <v/>
      </c>
      <c r="N17" s="47" t="str">
        <f>IF(ISERR(FIND(N$4,Stac!$R19))=FALSE,IF(ISERR(FIND(CONCATENATE(N$4,"+"),Stac!$R19))=FALSE,IF(ISERR(FIND(CONCATENATE(N$4,"++"),Stac!$R19))=FALSE,IF(ISERR(FIND(CONCATENATE(N$4,"+++"),Stac!$R19))=FALSE,"+++","++"),"+")," ")," ")</f>
        <v/>
      </c>
      <c r="O17" s="47" t="str">
        <f>IF(ISERR(FIND(O$4,Stac!$R19))=FALSE,IF(ISERR(FIND(CONCATENATE(O$4,"+"),Stac!$R19))=FALSE,IF(ISERR(FIND(CONCATENATE(O$4,"++"),Stac!$R19))=FALSE,IF(ISERR(FIND(CONCATENATE(O$4,"+++"),Stac!$R19))=FALSE,"+++","++"),"+")," ")," ")</f>
        <v/>
      </c>
      <c r="P17" s="47" t="str">
        <f>IF(ISERR(FIND(P$4,Stac!$R19))=FALSE,IF(ISERR(FIND(CONCATENATE(P$4,"+"),Stac!$R19))=FALSE,IF(ISERR(FIND(CONCATENATE(P$4,"++"),Stac!$R19))=FALSE,IF(ISERR(FIND(CONCATENATE(P$4,"+++"),Stac!$R19))=FALSE,"+++","++"),"+")," ")," ")</f>
        <v/>
      </c>
      <c r="Q17" s="47" t="str">
        <f>IF(ISERR(FIND(Q$4,Stac!$R19))=FALSE,IF(ISERR(FIND(CONCATENATE(Q$4,"+"),Stac!$R19))=FALSE,IF(ISERR(FIND(CONCATENATE(Q$4,"++"),Stac!$R19))=FALSE,IF(ISERR(FIND(CONCATENATE(Q$4,"+++"),Stac!$R19))=FALSE,"+++","++"),"+")," ")," ")</f>
        <v/>
      </c>
      <c r="R17" s="47" t="str">
        <f>IF(ISERR(FIND(R$4,Stac!$R19))=FALSE,IF(ISERR(FIND(CONCATENATE(R$4,"+"),Stac!$R19))=FALSE,IF(ISERR(FIND(CONCATENATE(R$4,"++"),Stac!$R19))=FALSE,IF(ISERR(FIND(CONCATENATE(R$4,"+++"),Stac!$R19))=FALSE,"+++","++"),"+")," ")," ")</f>
        <v/>
      </c>
      <c r="S17" s="47" t="str">
        <f>IF(ISERR(FIND(S$4,Stac!$R19))=FALSE,IF(ISERR(FIND(CONCATENATE(S$4,"+"),Stac!$R19))=FALSE,IF(ISERR(FIND(CONCATENATE(S$4,"++"),Stac!$R19))=FALSE,IF(ISERR(FIND(CONCATENATE(S$4,"+++"),Stac!$R19))=FALSE,"+++","++"),"+")," ")," ")</f>
        <v/>
      </c>
      <c r="T17" s="47" t="str">
        <f>IF(ISERR(FIND(T$4,Stac!$R19))=FALSE,IF(ISERR(FIND(CONCATENATE(T$4,"+"),Stac!$R19))=FALSE,IF(ISERR(FIND(CONCATENATE(T$4,"++"),Stac!$R19))=FALSE,IF(ISERR(FIND(CONCATENATE(T$4,"+++"),Stac!$R19))=FALSE,"+++","++"),"+")," ")," ")</f>
        <v/>
      </c>
      <c r="U17" s="47" t="str">
        <f>IF(ISERR(FIND(U$4,Stac!$R19))=FALSE,IF(ISERR(FIND(CONCATENATE(U$4,"+"),Stac!$R19))=FALSE,IF(ISERR(FIND(CONCATENATE(U$4,"++"),Stac!$R19))=FALSE,IF(ISERR(FIND(CONCATENATE(U$4,"+++"),Stac!$R19))=FALSE,"+++","++"),"+")," ")," ")</f>
        <v/>
      </c>
      <c r="V17" s="47" t="str">
        <f>IF(ISERR(FIND(V$4,Stac!$R19))=FALSE,IF(ISERR(FIND(CONCATENATE(V$4,"+"),Stac!$R19))=FALSE,IF(ISERR(FIND(CONCATENATE(V$4,"++"),Stac!$R19))=FALSE,IF(ISERR(FIND(CONCATENATE(V$4,"+++"),Stac!$R19))=FALSE,"+++","++"),"+")," ")," ")</f>
        <v/>
      </c>
      <c r="W17" s="47" t="str">
        <f>IF(ISERR(FIND(W$4,Stac!$R19))=FALSE,IF(ISERR(FIND(CONCATENATE(W$4,"+"),Stac!$R19))=FALSE,IF(ISERR(FIND(CONCATENATE(W$4,"++"),Stac!$R19))=FALSE,IF(ISERR(FIND(CONCATENATE(W$4,"+++"),Stac!$R19))=FALSE,"+++","++"),"+")," ")," ")</f>
        <v/>
      </c>
      <c r="X17" s="47" t="str">
        <f>IF(ISERR(FIND(X$4,Stac!$R19))=FALSE,IF(ISERR(FIND(CONCATENATE(X$4,"+"),Stac!$R19))=FALSE,IF(ISERR(FIND(CONCATENATE(X$4,"++"),Stac!$R19))=FALSE,IF(ISERR(FIND(CONCATENATE(X$4,"+++"),Stac!$R19))=FALSE,"+++","++"),"+")," ")," ")</f>
        <v/>
      </c>
      <c r="Y17" s="47" t="str">
        <f>IF(ISERR(FIND(Y$4,Stac!$R19))=FALSE,IF(ISERR(FIND(CONCATENATE(Y$4,"+"),Stac!$R19))=FALSE,IF(ISERR(FIND(CONCATENATE(Y$4,"++"),Stac!$R19))=FALSE,IF(ISERR(FIND(CONCATENATE(Y$4,"+++"),Stac!$R19))=FALSE,"+++","++"),"+")," ")," ")</f>
        <v/>
      </c>
      <c r="Z17" s="47" t="str">
        <f>IF(ISERR(FIND(Z$4,Stac!$R19))=FALSE,IF(ISERR(FIND(CONCATENATE(Z$4,"+"),Stac!$R19))=FALSE,IF(ISERR(FIND(CONCATENATE(Z$4,"++"),Stac!$R19))=FALSE,IF(ISERR(FIND(CONCATENATE(Z$4,"+++"),Stac!$R19))=FALSE,"+++","++"),"+")," ")," ")</f>
        <v/>
      </c>
      <c r="AA17" s="47" t="str">
        <f>IF(ISERR(FIND(AA$4,Stac!$R19))=FALSE,IF(ISERR(FIND(CONCATENATE(AA$4,"+"),Stac!$R19))=FALSE,IF(ISERR(FIND(CONCATENATE(AA$4,"++"),Stac!$R19))=FALSE,IF(ISERR(FIND(CONCATENATE(AA$4,"+++"),Stac!$R19))=FALSE,"+++","++"),"+")," ")," ")</f>
        <v/>
      </c>
      <c r="AB17" s="47" t="str">
        <f>IF(ISERR(FIND(AB$4,Stac!$R19))=FALSE,IF(ISERR(FIND(CONCATENATE(AB$4,"+"),Stac!$R19))=FALSE,IF(ISERR(FIND(CONCATENATE(AB$4,"++"),Stac!$R19))=FALSE,IF(ISERR(FIND(CONCATENATE(AB$4,"+++"),Stac!$R19))=FALSE,"+++","++"),"+")," ")," ")</f>
        <v/>
      </c>
      <c r="AC17" s="47" t="str">
        <f>IF(ISERR(FIND(AC$4,Stac!$R19))=FALSE,IF(ISERR(FIND(CONCATENATE(AC$4,"+"),Stac!$R19))=FALSE,IF(ISERR(FIND(CONCATENATE(AC$4,"++"),Stac!$R19))=FALSE,IF(ISERR(FIND(CONCATENATE(AC$4,"+++"),Stac!$R19))=FALSE,"+++","++"),"+")," ")," ")</f>
        <v/>
      </c>
      <c r="AD17" s="112" t="str">
        <f>Stac!C19</f>
        <v>Język obcy</v>
      </c>
      <c r="AE17" s="47" t="str">
        <f>IF(ISERR(FIND(AE$4,Stac!$S19))=FALSE,IF(ISERR(FIND(CONCATENATE(AE$4,"+"),Stac!$S19))=FALSE,IF(ISERR(FIND(CONCATENATE(AE$4,"++"),Stac!$S19))=FALSE,IF(ISERR(FIND(CONCATENATE(AE$4,"+++"),Stac!$S19))=FALSE,"+++","++"),"+")," ")," ")</f>
        <v>+</v>
      </c>
      <c r="AF17" s="47" t="str">
        <f>IF(ISERR(FIND(AF$4,Stac!$S19))=FALSE,IF(ISERR(FIND(CONCATENATE(AF$4,"+"),Stac!$S19))=FALSE,IF(ISERR(FIND(CONCATENATE(AF$4,"++"),Stac!$S19))=FALSE,IF(ISERR(FIND(CONCATENATE(AF$4,"+++"),Stac!$S19))=FALSE,"+++","++"),"+")," ")," ")</f>
        <v/>
      </c>
      <c r="AG17" s="47" t="str">
        <f>IF(ISERR(FIND(AG$4,Stac!$S19))=FALSE,IF(ISERR(FIND(CONCATENATE(AG$4,"+"),Stac!$S19))=FALSE,IF(ISERR(FIND(CONCATENATE(AG$4,"++"),Stac!$S19))=FALSE,IF(ISERR(FIND(CONCATENATE(AG$4,"+++"),Stac!$S19))=FALSE,"+++","++"),"+")," ")," ")</f>
        <v/>
      </c>
      <c r="AH17" s="47" t="str">
        <f>IF(ISERR(FIND(AH$4,Stac!$S19))=FALSE,IF(ISERR(FIND(CONCATENATE(AH$4,"+"),Stac!$S19))=FALSE,IF(ISERR(FIND(CONCATENATE(AH$4,"++"),Stac!$S19))=FALSE,IF(ISERR(FIND(CONCATENATE(AH$4,"+++"),Stac!$S19))=FALSE,"+++","++"),"+")," ")," ")</f>
        <v>++</v>
      </c>
      <c r="AI17" s="47" t="str">
        <f>IF(ISERR(FIND(AI$4,Stac!$S19))=FALSE,IF(ISERR(FIND(CONCATENATE(AI$4,"+"),Stac!$S19))=FALSE,IF(ISERR(FIND(CONCATENATE(AI$4,"++"),Stac!$S19))=FALSE,IF(ISERR(FIND(CONCATENATE(AI$4,"+++"),Stac!$S19))=FALSE,"+++","++"),"+")," ")," ")</f>
        <v>+</v>
      </c>
      <c r="AJ17" s="47" t="str">
        <f>IF(ISERR(FIND(AJ$4,Stac!$S19))=FALSE,IF(ISERR(FIND(CONCATENATE(AJ$4,"+"),Stac!$S19))=FALSE,IF(ISERR(FIND(CONCATENATE(AJ$4,"++"),Stac!$S19))=FALSE,IF(ISERR(FIND(CONCATENATE(AJ$4,"+++"),Stac!$S19))=FALSE,"+++","++"),"+")," ")," ")</f>
        <v/>
      </c>
      <c r="AK17" s="47" t="str">
        <f>IF(ISERR(FIND(AK$4,Stac!$S19))=FALSE,IF(ISERR(FIND(CONCATENATE(AK$4,"+"),Stac!$S19))=FALSE,IF(ISERR(FIND(CONCATENATE(AK$4,"++"),Stac!$S19))=FALSE,IF(ISERR(FIND(CONCATENATE(AK$4,"+++"),Stac!$S19))=FALSE,"+++","++"),"+")," ")," ")</f>
        <v>+++</v>
      </c>
      <c r="AL17" s="47" t="str">
        <f>IF(ISERR(FIND(AL$4,Stac!$S19))=FALSE,IF(ISERR(FIND(CONCATENATE(AL$4,"+"),Stac!$S19))=FALSE,IF(ISERR(FIND(CONCATENATE(AL$4,"++"),Stac!$S19))=FALSE,IF(ISERR(FIND(CONCATENATE(AL$4,"+++"),Stac!$S19))=FALSE,"+++","++"),"+")," ")," ")</f>
        <v/>
      </c>
      <c r="AM17" s="47" t="str">
        <f>IF(ISERR(FIND(AM$4,Stac!$S19))=FALSE,IF(ISERR(FIND(CONCATENATE(AM$4,"+"),Stac!$S19))=FALSE,IF(ISERR(FIND(CONCATENATE(AM$4,"++"),Stac!$S19))=FALSE,IF(ISERR(FIND(CONCATENATE(AM$4,"+++"),Stac!$S19))=FALSE,"+++","++"),"+")," ")," ")</f>
        <v/>
      </c>
      <c r="AN17" s="47" t="str">
        <f>IF(ISERR(FIND(AN$4,Stac!$S19))=FALSE,IF(ISERR(FIND(CONCATENATE(AN$4,"+"),Stac!$S19))=FALSE,IF(ISERR(FIND(CONCATENATE(AN$4,"++"),Stac!$S19))=FALSE,IF(ISERR(FIND(CONCATENATE(AN$4,"+++"),Stac!$S19))=FALSE,"+++","++"),"+")," ")," ")</f>
        <v/>
      </c>
      <c r="AO17" s="47" t="str">
        <f>IF(ISERR(FIND(AO$4,Stac!$S19))=FALSE,IF(ISERR(FIND(CONCATENATE(AO$4,"+"),Stac!$S19))=FALSE,IF(ISERR(FIND(CONCATENATE(AO$4,"++"),Stac!$S19))=FALSE,IF(ISERR(FIND(CONCATENATE(AO$4,"+++"),Stac!$S19))=FALSE,"+++","++"),"+")," ")," ")</f>
        <v/>
      </c>
      <c r="AP17" s="47" t="str">
        <f>IF(ISERR(FIND(AP$4,Stac!$S19))=FALSE,IF(ISERR(FIND(CONCATENATE(AP$4,"+"),Stac!$S19))=FALSE,IF(ISERR(FIND(CONCATENATE(AP$4,"++"),Stac!$S19))=FALSE,IF(ISERR(FIND(CONCATENATE(AP$4,"+++"),Stac!$S19))=FALSE,"+++","++"),"+")," ")," ")</f>
        <v/>
      </c>
      <c r="AQ17" s="47" t="str">
        <f>IF(ISERR(FIND(AQ$4,Stac!$S19))=FALSE,IF(ISERR(FIND(CONCATENATE(AQ$4,"+"),Stac!$S19))=FALSE,IF(ISERR(FIND(CONCATENATE(AQ$4,"++"),Stac!$S19))=FALSE,IF(ISERR(FIND(CONCATENATE(AQ$4,"+++"),Stac!$S19))=FALSE,"+++","++"),"+")," ")," ")</f>
        <v/>
      </c>
      <c r="AR17" s="47" t="str">
        <f>IF(ISERR(FIND(AR$4,Stac!$S19))=FALSE,IF(ISERR(FIND(CONCATENATE(AR$4,"+"),Stac!$S19))=FALSE,IF(ISERR(FIND(CONCATENATE(AR$4,"++"),Stac!$S19))=FALSE,IF(ISERR(FIND(CONCATENATE(AR$4,"+++"),Stac!$S19))=FALSE,"+++","++"),"+")," ")," ")</f>
        <v/>
      </c>
      <c r="AS17" s="47" t="str">
        <f>IF(ISERR(FIND(AS$4,Stac!$S19))=FALSE,IF(ISERR(FIND(CONCATENATE(AS$4,"+"),Stac!$S19))=FALSE,IF(ISERR(FIND(CONCATENATE(AS$4,"++"),Stac!$S19))=FALSE,IF(ISERR(FIND(CONCATENATE(AS$4,"+++"),Stac!$S19))=FALSE,"+++","++"),"+")," ")," ")</f>
        <v/>
      </c>
      <c r="AT17" s="47" t="str">
        <f>IF(ISERR(FIND(AT$4,Stac!$S19))=FALSE,IF(ISERR(FIND(CONCATENATE(AT$4,"+"),Stac!$S19))=FALSE,IF(ISERR(FIND(CONCATENATE(AT$4,"++"),Stac!$S19))=FALSE,IF(ISERR(FIND(CONCATENATE(AT$4,"+++"),Stac!$S19))=FALSE,"+++","++"),"+")," ")," ")</f>
        <v/>
      </c>
      <c r="AU17" s="47" t="str">
        <f>IF(ISERR(FIND(AU$4,Stac!$S19))=FALSE,IF(ISERR(FIND(CONCATENATE(AU$4,"+"),Stac!$S19))=FALSE,IF(ISERR(FIND(CONCATENATE(AU$4,"++"),Stac!$S19))=FALSE,IF(ISERR(FIND(CONCATENATE(AU$4,"+++"),Stac!$S19))=FALSE,"+++","++"),"+")," ")," ")</f>
        <v/>
      </c>
      <c r="AV17" s="47" t="str">
        <f>IF(ISERR(FIND(AV$4,Stac!$S19))=FALSE,IF(ISERR(FIND(CONCATENATE(AV$4,"+"),Stac!$S19))=FALSE,IF(ISERR(FIND(CONCATENATE(AV$4,"++"),Stac!$S19))=FALSE,IF(ISERR(FIND(CONCATENATE(AV$4,"+++"),Stac!$S19))=FALSE,"+++","++"),"+")," ")," ")</f>
        <v/>
      </c>
      <c r="AW17" s="47" t="str">
        <f>IF(ISERR(FIND(AW$4,Stac!$S19))=FALSE,IF(ISERR(FIND(CONCATENATE(AW$4,"+"),Stac!$S19))=FALSE,IF(ISERR(FIND(CONCATENATE(AW$4,"++"),Stac!$S19))=FALSE,IF(ISERR(FIND(CONCATENATE(AW$4,"+++"),Stac!$S19))=FALSE,"+++","++"),"+")," ")," ")</f>
        <v/>
      </c>
      <c r="AX17" s="47" t="str">
        <f>IF(ISERR(FIND(AX$4,Stac!$S19))=FALSE,IF(ISERR(FIND(CONCATENATE(AX$4,"+"),Stac!$S19))=FALSE,IF(ISERR(FIND(CONCATENATE(AX$4,"++"),Stac!$S19))=FALSE,IF(ISERR(FIND(CONCATENATE(AX$4,"+++"),Stac!$S19))=FALSE,"+++","++"),"+")," ")," ")</f>
        <v/>
      </c>
      <c r="AY17" s="47" t="str">
        <f>IF(ISERR(FIND(AY$4,Stac!$S19))=FALSE,IF(ISERR(FIND(CONCATENATE(AY$4,"+"),Stac!$S19))=FALSE,IF(ISERR(FIND(CONCATENATE(AY$4,"++"),Stac!$S19))=FALSE,IF(ISERR(FIND(CONCATENATE(AY$4,"+++"),Stac!$S19))=FALSE,"+++","++"),"+")," ")," ")</f>
        <v/>
      </c>
      <c r="AZ17" s="47" t="str">
        <f>IF(ISERR(FIND(AZ$4,Stac!$S19))=FALSE,IF(ISERR(FIND(CONCATENATE(AZ$4,"+"),Stac!$S19))=FALSE,IF(ISERR(FIND(CONCATENATE(AZ$4,"++"),Stac!$S19))=FALSE,IF(ISERR(FIND(CONCATENATE(AZ$4,"+++"),Stac!$S19))=FALSE,"+++","++"),"+")," ")," ")</f>
        <v/>
      </c>
      <c r="BA17" s="47" t="str">
        <f>IF(ISERR(FIND(BA$4,Stac!$S19))=FALSE,IF(ISERR(FIND(CONCATENATE(BA$4,"+"),Stac!$S19))=FALSE,IF(ISERR(FIND(CONCATENATE(BA$4,"++"),Stac!$S19))=FALSE,IF(ISERR(FIND(CONCATENATE(BA$4,"+++"),Stac!$S19))=FALSE,"+++","++"),"+")," ")," ")</f>
        <v/>
      </c>
      <c r="BB17" s="47" t="str">
        <f>IF(ISERR(FIND(BB$4,Stac!$S19))=FALSE,IF(ISERR(FIND(CONCATENATE(BB$4,"+"),Stac!$S19))=FALSE,IF(ISERR(FIND(CONCATENATE(BB$4,"++"),Stac!$S19))=FALSE,IF(ISERR(FIND(CONCATENATE(BB$4,"+++"),Stac!$S19))=FALSE,"+++","++"),"+")," ")," ")</f>
        <v/>
      </c>
      <c r="BC17" s="47" t="str">
        <f>IF(ISERR(FIND(BC$4,Stac!$S19))=FALSE,IF(ISERR(FIND(CONCATENATE(BC$4,"+"),Stac!$S19))=FALSE,IF(ISERR(FIND(CONCATENATE(BC$4,"++"),Stac!$S19))=FALSE,IF(ISERR(FIND(CONCATENATE(BC$4,"+++"),Stac!$S19))=FALSE,"+++","++"),"+")," ")," ")</f>
        <v/>
      </c>
      <c r="BD17" s="47" t="str">
        <f>IF(ISERR(FIND(BD$4,Stac!$S19))=FALSE,IF(ISERR(FIND(CONCATENATE(BD$4,"+"),Stac!$S19))=FALSE,IF(ISERR(FIND(CONCATENATE(BD$4,"++"),Stac!$S19))=FALSE,IF(ISERR(FIND(CONCATENATE(BD$4,"+++"),Stac!$S19))=FALSE,"+++","++"),"+")," ")," ")</f>
        <v/>
      </c>
      <c r="BE17" s="47" t="str">
        <f>IF(ISERR(FIND(BE$4,Stac!$S19))=FALSE,IF(ISERR(FIND(CONCATENATE(BE$4,"+"),Stac!$S19))=FALSE,IF(ISERR(FIND(CONCATENATE(BE$4,"++"),Stac!$S19))=FALSE,IF(ISERR(FIND(CONCATENATE(BE$4,"+++"),Stac!$S19))=FALSE,"+++","++"),"+")," ")," ")</f>
        <v/>
      </c>
      <c r="BF17" s="47" t="str">
        <f>IF(ISERR(FIND(BF$4,Stac!$S19))=FALSE,IF(ISERR(FIND(CONCATENATE(BF$4,"+"),Stac!$S19))=FALSE,IF(ISERR(FIND(CONCATENATE(BF$4,"++"),Stac!$S19))=FALSE,IF(ISERR(FIND(CONCATENATE(BF$4,"+++"),Stac!$S19))=FALSE,"+++","++"),"+")," ")," ")</f>
        <v/>
      </c>
      <c r="BG17" s="47" t="str">
        <f>IF(ISERR(FIND(BG$4,Stac!$S19))=FALSE,IF(ISERR(FIND(CONCATENATE(BG$4,"+"),Stac!$S19))=FALSE,IF(ISERR(FIND(CONCATENATE(BG$4,"++"),Stac!$S19))=FALSE,IF(ISERR(FIND(CONCATENATE(BG$4,"+++"),Stac!$S19))=FALSE,"+++","++"),"+")," ")," ")</f>
        <v/>
      </c>
      <c r="BH17" s="47" t="str">
        <f>IF(ISERR(FIND(BH$4,Stac!$S19))=FALSE,IF(ISERR(FIND(CONCATENATE(BH$4,"+"),Stac!$S19))=FALSE,IF(ISERR(FIND(CONCATENATE(BH$4,"++"),Stac!$S19))=FALSE,IF(ISERR(FIND(CONCATENATE(BH$4,"+++"),Stac!$S19))=FALSE,"+++","++"),"+")," ")," ")</f>
        <v/>
      </c>
      <c r="BI17" s="47" t="str">
        <f>IF(ISERR(FIND(BI$4,Stac!$S19))=FALSE,IF(ISERR(FIND(CONCATENATE(BI$4,"+"),Stac!$S19))=FALSE,IF(ISERR(FIND(CONCATENATE(BI$4,"++"),Stac!$S19))=FALSE,IF(ISERR(FIND(CONCATENATE(BI$4,"+++"),Stac!$S19))=FALSE,"+++","++"),"+")," ")," ")</f>
        <v/>
      </c>
      <c r="BJ17" s="47" t="str">
        <f>IF(ISERR(FIND(BJ$4,Stac!$S19))=FALSE,IF(ISERR(FIND(CONCATENATE(BJ$4,"+"),Stac!$S19))=FALSE,IF(ISERR(FIND(CONCATENATE(BJ$4,"++"),Stac!$S19))=FALSE,IF(ISERR(FIND(CONCATENATE(BJ$4,"+++"),Stac!$S19))=FALSE,"+++","++"),"+")," ")," ")</f>
        <v/>
      </c>
      <c r="BK17" s="47" t="str">
        <f>IF(ISERR(FIND(BK$4,Stac!$S19))=FALSE,IF(ISERR(FIND(CONCATENATE(BK$4,"+"),Stac!$S19))=FALSE,IF(ISERR(FIND(CONCATENATE(BK$4,"++"),Stac!$S19))=FALSE,IF(ISERR(FIND(CONCATENATE(BK$4,"+++"),Stac!$S19))=FALSE,"+++","++"),"+")," ")," ")</f>
        <v/>
      </c>
      <c r="BL17" s="47" t="str">
        <f>IF(ISERR(FIND(BL$4,Stac!$S19))=FALSE,IF(ISERR(FIND(CONCATENATE(BL$4,"+"),Stac!$S19))=FALSE,IF(ISERR(FIND(CONCATENATE(BL$4,"++"),Stac!$S19))=FALSE,IF(ISERR(FIND(CONCATENATE(BL$4,"+++"),Stac!$S19))=FALSE,"+++","++"),"+")," ")," ")</f>
        <v/>
      </c>
      <c r="BM17" s="47" t="str">
        <f>IF(ISERR(FIND(BM$4,Stac!$S19))=FALSE,IF(ISERR(FIND(CONCATENATE(BM$4,"+"),Stac!$S19))=FALSE,IF(ISERR(FIND(CONCATENATE(BM$4,"++"),Stac!$S19))=FALSE,IF(ISERR(FIND(CONCATENATE(BM$4,"+++"),Stac!$S19))=FALSE,"+++","++"),"+")," ")," ")</f>
        <v/>
      </c>
      <c r="BN17" s="112" t="str">
        <f>Stac!C19</f>
        <v>Język obcy</v>
      </c>
      <c r="BO17" s="47" t="str">
        <f>IF(ISERR(FIND(BO$4,Stac!$T19))=FALSE,IF(ISERR(FIND(CONCATENATE(BO$4,"+"),Stac!$T19))=FALSE,IF(ISERR(FIND(CONCATENATE(BO$4,"++"),Stac!$T19))=FALSE,IF(ISERR(FIND(CONCATENATE(BO$4,"+++"),Stac!$T19))=FALSE,"+++","++"),"+")," ")," ")</f>
        <v>+</v>
      </c>
      <c r="BP17" s="47" t="str">
        <f>IF(ISERR(FIND(BP$4,Stac!$T19))=FALSE,IF(ISERR(FIND(CONCATENATE(BP$4,"+"),Stac!$T19))=FALSE,IF(ISERR(FIND(CONCATENATE(BP$4,"++"),Stac!$T19))=FALSE,IF(ISERR(FIND(CONCATENATE(BP$4,"+++"),Stac!$T19))=FALSE,"+++","++"),"+")," ")," ")</f>
        <v/>
      </c>
      <c r="BQ17" s="47" t="str">
        <f>IF(ISERR(FIND(BQ$4,Stac!$T19))=FALSE,IF(ISERR(FIND(CONCATENATE(BQ$4,"+"),Stac!$T19))=FALSE,IF(ISERR(FIND(CONCATENATE(BQ$4,"++"),Stac!$T19))=FALSE,IF(ISERR(FIND(CONCATENATE(BQ$4,"+++"),Stac!$T19))=FALSE,"+++","++"),"+")," ")," ")</f>
        <v/>
      </c>
      <c r="BR17" s="47" t="str">
        <f>IF(ISERR(FIND(BR$4,Stac!$T19))=FALSE,IF(ISERR(FIND(CONCATENATE(BR$4,"+"),Stac!$T19))=FALSE,IF(ISERR(FIND(CONCATENATE(BR$4,"++"),Stac!$T19))=FALSE,IF(ISERR(FIND(CONCATENATE(BR$4,"+++"),Stac!$T19))=FALSE,"+++","++"),"+")," ")," ")</f>
        <v>+</v>
      </c>
      <c r="BS17" s="47" t="str">
        <f>IF(ISERR(FIND(BS$4,Stac!$T19))=FALSE,IF(ISERR(FIND(CONCATENATE(BS$4,"+"),Stac!$T19))=FALSE,IF(ISERR(FIND(CONCATENATE(BS$4,"++"),Stac!$T19))=FALSE,IF(ISERR(FIND(CONCATENATE(BS$4,"+++"),Stac!$T19))=FALSE,"+++","++"),"+")," ")," ")</f>
        <v/>
      </c>
      <c r="BT17" s="47" t="str">
        <f>IF(ISERR(FIND(BT$4,Stac!$T19))=FALSE,IF(ISERR(FIND(CONCATENATE(BT$4,"+"),Stac!$T19))=FALSE,IF(ISERR(FIND(CONCATENATE(BT$4,"++"),Stac!$T19))=FALSE,IF(ISERR(FIND(CONCATENATE(BT$4,"+++"),Stac!$T19))=FALSE,"+++","++"),"+")," ")," ")</f>
        <v/>
      </c>
      <c r="BU17" s="47" t="str">
        <f>IF(ISERR(FIND(BU$4,Stac!$T19))=FALSE,IF(ISERR(FIND(CONCATENATE(BU$4,"+"),Stac!$T19))=FALSE,IF(ISERR(FIND(CONCATENATE(BU$4,"++"),Stac!$T19))=FALSE,IF(ISERR(FIND(CONCATENATE(BU$4,"+++"),Stac!$T19))=FALSE,"+++","++"),"+")," ")," ")</f>
        <v/>
      </c>
    </row>
    <row r="18" spans="1:73">
      <c r="A18" s="88" t="str">
        <f>Stac!C20</f>
        <v>Wychowanie fizyczne</v>
      </c>
      <c r="B18" s="47" t="str">
        <f>IF(ISERR(FIND(B$4,Stac!$R20))=FALSE,IF(ISERR(FIND(CONCATENATE(B$4,"+"),Stac!$R20))=FALSE,IF(ISERR(FIND(CONCATENATE(B$4,"++"),Stac!$R20))=FALSE,IF(ISERR(FIND(CONCATENATE(B$4,"+++"),Stac!$R20))=FALSE,"+++","++"),"+")," ")," ")</f>
        <v/>
      </c>
      <c r="C18" s="47" t="str">
        <f>IF(ISERR(FIND(C$4,Stac!$R20))=FALSE,IF(ISERR(FIND(CONCATENATE(C$4,"+"),Stac!$R20))=FALSE,IF(ISERR(FIND(CONCATENATE(C$4,"++"),Stac!$R20))=FALSE,IF(ISERR(FIND(CONCATENATE(C$4,"+++"),Stac!$R20))=FALSE,"+++","++"),"+")," ")," ")</f>
        <v/>
      </c>
      <c r="D18" s="47" t="str">
        <f>IF(ISERR(FIND(D$4,Stac!$R20))=FALSE,IF(ISERR(FIND(CONCATENATE(D$4,"+"),Stac!$R20))=FALSE,IF(ISERR(FIND(CONCATENATE(D$4,"++"),Stac!$R20))=FALSE,IF(ISERR(FIND(CONCATENATE(D$4,"+++"),Stac!$R20))=FALSE,"+++","++"),"+")," ")," ")</f>
        <v/>
      </c>
      <c r="E18" s="47" t="str">
        <f>IF(ISERR(FIND(E$4,Stac!$R20))=FALSE,IF(ISERR(FIND(CONCATENATE(E$4,"+"),Stac!$R20))=FALSE,IF(ISERR(FIND(CONCATENATE(E$4,"++"),Stac!$R20))=FALSE,IF(ISERR(FIND(CONCATENATE(E$4,"+++"),Stac!$R20))=FALSE,"+++","++"),"+")," ")," ")</f>
        <v/>
      </c>
      <c r="F18" s="47" t="str">
        <f>IF(ISERR(FIND(F$4,Stac!$R20))=FALSE,IF(ISERR(FIND(CONCATENATE(F$4,"+"),Stac!$R20))=FALSE,IF(ISERR(FIND(CONCATENATE(F$4,"++"),Stac!$R20))=FALSE,IF(ISERR(FIND(CONCATENATE(F$4,"+++"),Stac!$R20))=FALSE,"+++","++"),"+")," ")," ")</f>
        <v/>
      </c>
      <c r="G18" s="47" t="str">
        <f>IF(ISERR(FIND(G$4,Stac!$R20))=FALSE,IF(ISERR(FIND(CONCATENATE(G$4,"+"),Stac!$R20))=FALSE,IF(ISERR(FIND(CONCATENATE(G$4,"++"),Stac!$R20))=FALSE,IF(ISERR(FIND(CONCATENATE(G$4,"+++"),Stac!$R20))=FALSE,"+++","++"),"+")," ")," ")</f>
        <v/>
      </c>
      <c r="H18" s="47" t="str">
        <f>IF(ISERR(FIND(H$4,Stac!$R20))=FALSE,IF(ISERR(FIND(CONCATENATE(H$4,"+"),Stac!$R20))=FALSE,IF(ISERR(FIND(CONCATENATE(H$4,"++"),Stac!$R20))=FALSE,IF(ISERR(FIND(CONCATENATE(H$4,"+++"),Stac!$R20))=FALSE,"+++","++"),"+")," ")," ")</f>
        <v/>
      </c>
      <c r="I18" s="47" t="str">
        <f>IF(ISERR(FIND(I$4,Stac!$R20))=FALSE,IF(ISERR(FIND(CONCATENATE(I$4,"+"),Stac!$R20))=FALSE,IF(ISERR(FIND(CONCATENATE(I$4,"++"),Stac!$R20))=FALSE,IF(ISERR(FIND(CONCATENATE(I$4,"+++"),Stac!$R20))=FALSE,"+++","++"),"+")," ")," ")</f>
        <v/>
      </c>
      <c r="J18" s="47" t="str">
        <f>IF(ISERR(FIND(J$4,Stac!$R20))=FALSE,IF(ISERR(FIND(CONCATENATE(J$4,"+"),Stac!$R20))=FALSE,IF(ISERR(FIND(CONCATENATE(J$4,"++"),Stac!$R20))=FALSE,IF(ISERR(FIND(CONCATENATE(J$4,"+++"),Stac!$R20))=FALSE,"+++","++"),"+")," ")," ")</f>
        <v/>
      </c>
      <c r="K18" s="47" t="str">
        <f>IF(ISERR(FIND(K$4,Stac!$R20))=FALSE,IF(ISERR(FIND(CONCATENATE(K$4,"+"),Stac!$R20))=FALSE,IF(ISERR(FIND(CONCATENATE(K$4,"++"),Stac!$R20))=FALSE,IF(ISERR(FIND(CONCATENATE(K$4,"+++"),Stac!$R20))=FALSE,"+++","++"),"+")," ")," ")</f>
        <v/>
      </c>
      <c r="L18" s="47" t="str">
        <f>IF(ISERR(FIND(L$4,Stac!$R20))=FALSE,IF(ISERR(FIND(CONCATENATE(L$4,"+"),Stac!$R20))=FALSE,IF(ISERR(FIND(CONCATENATE(L$4,"++"),Stac!$R20))=FALSE,IF(ISERR(FIND(CONCATENATE(L$4,"+++"),Stac!$R20))=FALSE,"+++","++"),"+")," ")," ")</f>
        <v/>
      </c>
      <c r="M18" s="47" t="str">
        <f>IF(ISERR(FIND(M$4,Stac!$R20))=FALSE,IF(ISERR(FIND(CONCATENATE(M$4,"+"),Stac!$R20))=FALSE,IF(ISERR(FIND(CONCATENATE(M$4,"++"),Stac!$R20))=FALSE,IF(ISERR(FIND(CONCATENATE(M$4,"+++"),Stac!$R20))=FALSE,"+++","++"),"+")," ")," ")</f>
        <v/>
      </c>
      <c r="N18" s="47" t="str">
        <f>IF(ISERR(FIND(N$4,Stac!$R20))=FALSE,IF(ISERR(FIND(CONCATENATE(N$4,"+"),Stac!$R20))=FALSE,IF(ISERR(FIND(CONCATENATE(N$4,"++"),Stac!$R20))=FALSE,IF(ISERR(FIND(CONCATENATE(N$4,"+++"),Stac!$R20))=FALSE,"+++","++"),"+")," ")," ")</f>
        <v/>
      </c>
      <c r="O18" s="47" t="str">
        <f>IF(ISERR(FIND(O$4,Stac!$R20))=FALSE,IF(ISERR(FIND(CONCATENATE(O$4,"+"),Stac!$R20))=FALSE,IF(ISERR(FIND(CONCATENATE(O$4,"++"),Stac!$R20))=FALSE,IF(ISERR(FIND(CONCATENATE(O$4,"+++"),Stac!$R20))=FALSE,"+++","++"),"+")," ")," ")</f>
        <v/>
      </c>
      <c r="P18" s="47" t="str">
        <f>IF(ISERR(FIND(P$4,Stac!$R20))=FALSE,IF(ISERR(FIND(CONCATENATE(P$4,"+"),Stac!$R20))=FALSE,IF(ISERR(FIND(CONCATENATE(P$4,"++"),Stac!$R20))=FALSE,IF(ISERR(FIND(CONCATENATE(P$4,"+++"),Stac!$R20))=FALSE,"+++","++"),"+")," ")," ")</f>
        <v/>
      </c>
      <c r="Q18" s="47" t="str">
        <f>IF(ISERR(FIND(Q$4,Stac!$R20))=FALSE,IF(ISERR(FIND(CONCATENATE(Q$4,"+"),Stac!$R20))=FALSE,IF(ISERR(FIND(CONCATENATE(Q$4,"++"),Stac!$R20))=FALSE,IF(ISERR(FIND(CONCATENATE(Q$4,"+++"),Stac!$R20))=FALSE,"+++","++"),"+")," ")," ")</f>
        <v/>
      </c>
      <c r="R18" s="47" t="str">
        <f>IF(ISERR(FIND(R$4,Stac!$R20))=FALSE,IF(ISERR(FIND(CONCATENATE(R$4,"+"),Stac!$R20))=FALSE,IF(ISERR(FIND(CONCATENATE(R$4,"++"),Stac!$R20))=FALSE,IF(ISERR(FIND(CONCATENATE(R$4,"+++"),Stac!$R20))=FALSE,"+++","++"),"+")," ")," ")</f>
        <v/>
      </c>
      <c r="S18" s="47" t="str">
        <f>IF(ISERR(FIND(S$4,Stac!$R20))=FALSE,IF(ISERR(FIND(CONCATENATE(S$4,"+"),Stac!$R20))=FALSE,IF(ISERR(FIND(CONCATENATE(S$4,"++"),Stac!$R20))=FALSE,IF(ISERR(FIND(CONCATENATE(S$4,"+++"),Stac!$R20))=FALSE,"+++","++"),"+")," ")," ")</f>
        <v/>
      </c>
      <c r="T18" s="47" t="str">
        <f>IF(ISERR(FIND(T$4,Stac!$R20))=FALSE,IF(ISERR(FIND(CONCATENATE(T$4,"+"),Stac!$R20))=FALSE,IF(ISERR(FIND(CONCATENATE(T$4,"++"),Stac!$R20))=FALSE,IF(ISERR(FIND(CONCATENATE(T$4,"+++"),Stac!$R20))=FALSE,"+++","++"),"+")," ")," ")</f>
        <v/>
      </c>
      <c r="U18" s="47" t="str">
        <f>IF(ISERR(FIND(U$4,Stac!$R20))=FALSE,IF(ISERR(FIND(CONCATENATE(U$4,"+"),Stac!$R20))=FALSE,IF(ISERR(FIND(CONCATENATE(U$4,"++"),Stac!$R20))=FALSE,IF(ISERR(FIND(CONCATENATE(U$4,"+++"),Stac!$R20))=FALSE,"+++","++"),"+")," ")," ")</f>
        <v/>
      </c>
      <c r="V18" s="47" t="str">
        <f>IF(ISERR(FIND(V$4,Stac!$R20))=FALSE,IF(ISERR(FIND(CONCATENATE(V$4,"+"),Stac!$R20))=FALSE,IF(ISERR(FIND(CONCATENATE(V$4,"++"),Stac!$R20))=FALSE,IF(ISERR(FIND(CONCATENATE(V$4,"+++"),Stac!$R20))=FALSE,"+++","++"),"+")," ")," ")</f>
        <v/>
      </c>
      <c r="W18" s="47" t="str">
        <f>IF(ISERR(FIND(W$4,Stac!$R20))=FALSE,IF(ISERR(FIND(CONCATENATE(W$4,"+"),Stac!$R20))=FALSE,IF(ISERR(FIND(CONCATENATE(W$4,"++"),Stac!$R20))=FALSE,IF(ISERR(FIND(CONCATENATE(W$4,"+++"),Stac!$R20))=FALSE,"+++","++"),"+")," ")," ")</f>
        <v/>
      </c>
      <c r="X18" s="47" t="str">
        <f>IF(ISERR(FIND(X$4,Stac!$R20))=FALSE,IF(ISERR(FIND(CONCATENATE(X$4,"+"),Stac!$R20))=FALSE,IF(ISERR(FIND(CONCATENATE(X$4,"++"),Stac!$R20))=FALSE,IF(ISERR(FIND(CONCATENATE(X$4,"+++"),Stac!$R20))=FALSE,"+++","++"),"+")," ")," ")</f>
        <v/>
      </c>
      <c r="Y18" s="47" t="str">
        <f>IF(ISERR(FIND(Y$4,Stac!$R20))=FALSE,IF(ISERR(FIND(CONCATENATE(Y$4,"+"),Stac!$R20))=FALSE,IF(ISERR(FIND(CONCATENATE(Y$4,"++"),Stac!$R20))=FALSE,IF(ISERR(FIND(CONCATENATE(Y$4,"+++"),Stac!$R20))=FALSE,"+++","++"),"+")," ")," ")</f>
        <v/>
      </c>
      <c r="Z18" s="47" t="str">
        <f>IF(ISERR(FIND(Z$4,Stac!$R20))=FALSE,IF(ISERR(FIND(CONCATENATE(Z$4,"+"),Stac!$R20))=FALSE,IF(ISERR(FIND(CONCATENATE(Z$4,"++"),Stac!$R20))=FALSE,IF(ISERR(FIND(CONCATENATE(Z$4,"+++"),Stac!$R20))=FALSE,"+++","++"),"+")," ")," ")</f>
        <v/>
      </c>
      <c r="AA18" s="47" t="str">
        <f>IF(ISERR(FIND(AA$4,Stac!$R20))=FALSE,IF(ISERR(FIND(CONCATENATE(AA$4,"+"),Stac!$R20))=FALSE,IF(ISERR(FIND(CONCATENATE(AA$4,"++"),Stac!$R20))=FALSE,IF(ISERR(FIND(CONCATENATE(AA$4,"+++"),Stac!$R20))=FALSE,"+++","++"),"+")," ")," ")</f>
        <v/>
      </c>
      <c r="AB18" s="47" t="str">
        <f>IF(ISERR(FIND(AB$4,Stac!$R20))=FALSE,IF(ISERR(FIND(CONCATENATE(AB$4,"+"),Stac!$R20))=FALSE,IF(ISERR(FIND(CONCATENATE(AB$4,"++"),Stac!$R20))=FALSE,IF(ISERR(FIND(CONCATENATE(AB$4,"+++"),Stac!$R20))=FALSE,"+++","++"),"+")," ")," ")</f>
        <v/>
      </c>
      <c r="AC18" s="47" t="str">
        <f>IF(ISERR(FIND(AC$4,Stac!$R20))=FALSE,IF(ISERR(FIND(CONCATENATE(AC$4,"+"),Stac!$R20))=FALSE,IF(ISERR(FIND(CONCATENATE(AC$4,"++"),Stac!$R20))=FALSE,IF(ISERR(FIND(CONCATENATE(AC$4,"+++"),Stac!$R20))=FALSE,"+++","++"),"+")," ")," ")</f>
        <v/>
      </c>
      <c r="AD18" s="112" t="str">
        <f>Stac!C20</f>
        <v>Wychowanie fizyczne</v>
      </c>
      <c r="AE18" s="47" t="str">
        <f>IF(ISERR(FIND(AE$4,Stac!$S20))=FALSE,IF(ISERR(FIND(CONCATENATE(AE$4,"+"),Stac!$S20))=FALSE,IF(ISERR(FIND(CONCATENATE(AE$4,"++"),Stac!$S20))=FALSE,IF(ISERR(FIND(CONCATENATE(AE$4,"+++"),Stac!$S20))=FALSE,"+++","++"),"+")," ")," ")</f>
        <v/>
      </c>
      <c r="AF18" s="47" t="str">
        <f>IF(ISERR(FIND(AF$4,Stac!$S20))=FALSE,IF(ISERR(FIND(CONCATENATE(AF$4,"+"),Stac!$S20))=FALSE,IF(ISERR(FIND(CONCATENATE(AF$4,"++"),Stac!$S20))=FALSE,IF(ISERR(FIND(CONCATENATE(AF$4,"+++"),Stac!$S20))=FALSE,"+++","++"),"+")," ")," ")</f>
        <v/>
      </c>
      <c r="AG18" s="47" t="str">
        <f>IF(ISERR(FIND(AG$4,Stac!$S20))=FALSE,IF(ISERR(FIND(CONCATENATE(AG$4,"+"),Stac!$S20))=FALSE,IF(ISERR(FIND(CONCATENATE(AG$4,"++"),Stac!$S20))=FALSE,IF(ISERR(FIND(CONCATENATE(AG$4,"+++"),Stac!$S20))=FALSE,"+++","++"),"+")," ")," ")</f>
        <v/>
      </c>
      <c r="AH18" s="47" t="str">
        <f>IF(ISERR(FIND(AH$4,Stac!$S20))=FALSE,IF(ISERR(FIND(CONCATENATE(AH$4,"+"),Stac!$S20))=FALSE,IF(ISERR(FIND(CONCATENATE(AH$4,"++"),Stac!$S20))=FALSE,IF(ISERR(FIND(CONCATENATE(AH$4,"+++"),Stac!$S20))=FALSE,"+++","++"),"+")," ")," ")</f>
        <v/>
      </c>
      <c r="AI18" s="47" t="str">
        <f>IF(ISERR(FIND(AI$4,Stac!$S20))=FALSE,IF(ISERR(FIND(CONCATENATE(AI$4,"+"),Stac!$S20))=FALSE,IF(ISERR(FIND(CONCATENATE(AI$4,"++"),Stac!$S20))=FALSE,IF(ISERR(FIND(CONCATENATE(AI$4,"+++"),Stac!$S20))=FALSE,"+++","++"),"+")," ")," ")</f>
        <v/>
      </c>
      <c r="AJ18" s="47" t="str">
        <f>IF(ISERR(FIND(AJ$4,Stac!$S20))=FALSE,IF(ISERR(FIND(CONCATENATE(AJ$4,"+"),Stac!$S20))=FALSE,IF(ISERR(FIND(CONCATENATE(AJ$4,"++"),Stac!$S20))=FALSE,IF(ISERR(FIND(CONCATENATE(AJ$4,"+++"),Stac!$S20))=FALSE,"+++","++"),"+")," ")," ")</f>
        <v/>
      </c>
      <c r="AK18" s="47" t="str">
        <f>IF(ISERR(FIND(AK$4,Stac!$S20))=FALSE,IF(ISERR(FIND(CONCATENATE(AK$4,"+"),Stac!$S20))=FALSE,IF(ISERR(FIND(CONCATENATE(AK$4,"++"),Stac!$S20))=FALSE,IF(ISERR(FIND(CONCATENATE(AK$4,"+++"),Stac!$S20))=FALSE,"+++","++"),"+")," ")," ")</f>
        <v/>
      </c>
      <c r="AL18" s="47" t="str">
        <f>IF(ISERR(FIND(AL$4,Stac!$S20))=FALSE,IF(ISERR(FIND(CONCATENATE(AL$4,"+"),Stac!$S20))=FALSE,IF(ISERR(FIND(CONCATENATE(AL$4,"++"),Stac!$S20))=FALSE,IF(ISERR(FIND(CONCATENATE(AL$4,"+++"),Stac!$S20))=FALSE,"+++","++"),"+")," ")," ")</f>
        <v/>
      </c>
      <c r="AM18" s="47" t="str">
        <f>IF(ISERR(FIND(AM$4,Stac!$S20))=FALSE,IF(ISERR(FIND(CONCATENATE(AM$4,"+"),Stac!$S20))=FALSE,IF(ISERR(FIND(CONCATENATE(AM$4,"++"),Stac!$S20))=FALSE,IF(ISERR(FIND(CONCATENATE(AM$4,"+++"),Stac!$S20))=FALSE,"+++","++"),"+")," ")," ")</f>
        <v/>
      </c>
      <c r="AN18" s="47" t="str">
        <f>IF(ISERR(FIND(AN$4,Stac!$S20))=FALSE,IF(ISERR(FIND(CONCATENATE(AN$4,"+"),Stac!$S20))=FALSE,IF(ISERR(FIND(CONCATENATE(AN$4,"++"),Stac!$S20))=FALSE,IF(ISERR(FIND(CONCATENATE(AN$4,"+++"),Stac!$S20))=FALSE,"+++","++"),"+")," ")," ")</f>
        <v/>
      </c>
      <c r="AO18" s="47" t="str">
        <f>IF(ISERR(FIND(AO$4,Stac!$S20))=FALSE,IF(ISERR(FIND(CONCATENATE(AO$4,"+"),Stac!$S20))=FALSE,IF(ISERR(FIND(CONCATENATE(AO$4,"++"),Stac!$S20))=FALSE,IF(ISERR(FIND(CONCATENATE(AO$4,"+++"),Stac!$S20))=FALSE,"+++","++"),"+")," ")," ")</f>
        <v/>
      </c>
      <c r="AP18" s="47" t="str">
        <f>IF(ISERR(FIND(AP$4,Stac!$S20))=FALSE,IF(ISERR(FIND(CONCATENATE(AP$4,"+"),Stac!$S20))=FALSE,IF(ISERR(FIND(CONCATENATE(AP$4,"++"),Stac!$S20))=FALSE,IF(ISERR(FIND(CONCATENATE(AP$4,"+++"),Stac!$S20))=FALSE,"+++","++"),"+")," ")," ")</f>
        <v/>
      </c>
      <c r="AQ18" s="47" t="str">
        <f>IF(ISERR(FIND(AQ$4,Stac!$S20))=FALSE,IF(ISERR(FIND(CONCATENATE(AQ$4,"+"),Stac!$S20))=FALSE,IF(ISERR(FIND(CONCATENATE(AQ$4,"++"),Stac!$S20))=FALSE,IF(ISERR(FIND(CONCATENATE(AQ$4,"+++"),Stac!$S20))=FALSE,"+++","++"),"+")," ")," ")</f>
        <v/>
      </c>
      <c r="AR18" s="47" t="str">
        <f>IF(ISERR(FIND(AR$4,Stac!$S20))=FALSE,IF(ISERR(FIND(CONCATENATE(AR$4,"+"),Stac!$S20))=FALSE,IF(ISERR(FIND(CONCATENATE(AR$4,"++"),Stac!$S20))=FALSE,IF(ISERR(FIND(CONCATENATE(AR$4,"+++"),Stac!$S20))=FALSE,"+++","++"),"+")," ")," ")</f>
        <v/>
      </c>
      <c r="AS18" s="47" t="str">
        <f>IF(ISERR(FIND(AS$4,Stac!$S20))=FALSE,IF(ISERR(FIND(CONCATENATE(AS$4,"+"),Stac!$S20))=FALSE,IF(ISERR(FIND(CONCATENATE(AS$4,"++"),Stac!$S20))=FALSE,IF(ISERR(FIND(CONCATENATE(AS$4,"+++"),Stac!$S20))=FALSE,"+++","++"),"+")," ")," ")</f>
        <v/>
      </c>
      <c r="AT18" s="47" t="str">
        <f>IF(ISERR(FIND(AT$4,Stac!$S20))=FALSE,IF(ISERR(FIND(CONCATENATE(AT$4,"+"),Stac!$S20))=FALSE,IF(ISERR(FIND(CONCATENATE(AT$4,"++"),Stac!$S20))=FALSE,IF(ISERR(FIND(CONCATENATE(AT$4,"+++"),Stac!$S20))=FALSE,"+++","++"),"+")," ")," ")</f>
        <v/>
      </c>
      <c r="AU18" s="47" t="str">
        <f>IF(ISERR(FIND(AU$4,Stac!$S20))=FALSE,IF(ISERR(FIND(CONCATENATE(AU$4,"+"),Stac!$S20))=FALSE,IF(ISERR(FIND(CONCATENATE(AU$4,"++"),Stac!$S20))=FALSE,IF(ISERR(FIND(CONCATENATE(AU$4,"+++"),Stac!$S20))=FALSE,"+++","++"),"+")," ")," ")</f>
        <v/>
      </c>
      <c r="AV18" s="47" t="str">
        <f>IF(ISERR(FIND(AV$4,Stac!$S20))=FALSE,IF(ISERR(FIND(CONCATENATE(AV$4,"+"),Stac!$S20))=FALSE,IF(ISERR(FIND(CONCATENATE(AV$4,"++"),Stac!$S20))=FALSE,IF(ISERR(FIND(CONCATENATE(AV$4,"+++"),Stac!$S20))=FALSE,"+++","++"),"+")," ")," ")</f>
        <v/>
      </c>
      <c r="AW18" s="47" t="str">
        <f>IF(ISERR(FIND(AW$4,Stac!$S20))=FALSE,IF(ISERR(FIND(CONCATENATE(AW$4,"+"),Stac!$S20))=FALSE,IF(ISERR(FIND(CONCATENATE(AW$4,"++"),Stac!$S20))=FALSE,IF(ISERR(FIND(CONCATENATE(AW$4,"+++"),Stac!$S20))=FALSE,"+++","++"),"+")," ")," ")</f>
        <v/>
      </c>
      <c r="AX18" s="47" t="str">
        <f>IF(ISERR(FIND(AX$4,Stac!$S20))=FALSE,IF(ISERR(FIND(CONCATENATE(AX$4,"+"),Stac!$S20))=FALSE,IF(ISERR(FIND(CONCATENATE(AX$4,"++"),Stac!$S20))=FALSE,IF(ISERR(FIND(CONCATENATE(AX$4,"+++"),Stac!$S20))=FALSE,"+++","++"),"+")," ")," ")</f>
        <v/>
      </c>
      <c r="AY18" s="47" t="str">
        <f>IF(ISERR(FIND(AY$4,Stac!$S20))=FALSE,IF(ISERR(FIND(CONCATENATE(AY$4,"+"),Stac!$S20))=FALSE,IF(ISERR(FIND(CONCATENATE(AY$4,"++"),Stac!$S20))=FALSE,IF(ISERR(FIND(CONCATENATE(AY$4,"+++"),Stac!$S20))=FALSE,"+++","++"),"+")," ")," ")</f>
        <v/>
      </c>
      <c r="AZ18" s="47" t="str">
        <f>IF(ISERR(FIND(AZ$4,Stac!$S20))=FALSE,IF(ISERR(FIND(CONCATENATE(AZ$4,"+"),Stac!$S20))=FALSE,IF(ISERR(FIND(CONCATENATE(AZ$4,"++"),Stac!$S20))=FALSE,IF(ISERR(FIND(CONCATENATE(AZ$4,"+++"),Stac!$S20))=FALSE,"+++","++"),"+")," ")," ")</f>
        <v/>
      </c>
      <c r="BA18" s="47" t="str">
        <f>IF(ISERR(FIND(BA$4,Stac!$S20))=FALSE,IF(ISERR(FIND(CONCATENATE(BA$4,"+"),Stac!$S20))=FALSE,IF(ISERR(FIND(CONCATENATE(BA$4,"++"),Stac!$S20))=FALSE,IF(ISERR(FIND(CONCATENATE(BA$4,"+++"),Stac!$S20))=FALSE,"+++","++"),"+")," ")," ")</f>
        <v/>
      </c>
      <c r="BB18" s="47" t="str">
        <f>IF(ISERR(FIND(BB$4,Stac!$S20))=FALSE,IF(ISERR(FIND(CONCATENATE(BB$4,"+"),Stac!$S20))=FALSE,IF(ISERR(FIND(CONCATENATE(BB$4,"++"),Stac!$S20))=FALSE,IF(ISERR(FIND(CONCATENATE(BB$4,"+++"),Stac!$S20))=FALSE,"+++","++"),"+")," ")," ")</f>
        <v/>
      </c>
      <c r="BC18" s="47" t="str">
        <f>IF(ISERR(FIND(BC$4,Stac!$S20))=FALSE,IF(ISERR(FIND(CONCATENATE(BC$4,"+"),Stac!$S20))=FALSE,IF(ISERR(FIND(CONCATENATE(BC$4,"++"),Stac!$S20))=FALSE,IF(ISERR(FIND(CONCATENATE(BC$4,"+++"),Stac!$S20))=FALSE,"+++","++"),"+")," ")," ")</f>
        <v/>
      </c>
      <c r="BD18" s="47" t="str">
        <f>IF(ISERR(FIND(BD$4,Stac!$S20))=FALSE,IF(ISERR(FIND(CONCATENATE(BD$4,"+"),Stac!$S20))=FALSE,IF(ISERR(FIND(CONCATENATE(BD$4,"++"),Stac!$S20))=FALSE,IF(ISERR(FIND(CONCATENATE(BD$4,"+++"),Stac!$S20))=FALSE,"+++","++"),"+")," ")," ")</f>
        <v/>
      </c>
      <c r="BE18" s="47" t="str">
        <f>IF(ISERR(FIND(BE$4,Stac!$S20))=FALSE,IF(ISERR(FIND(CONCATENATE(BE$4,"+"),Stac!$S20))=FALSE,IF(ISERR(FIND(CONCATENATE(BE$4,"++"),Stac!$S20))=FALSE,IF(ISERR(FIND(CONCATENATE(BE$4,"+++"),Stac!$S20))=FALSE,"+++","++"),"+")," ")," ")</f>
        <v/>
      </c>
      <c r="BF18" s="47" t="str">
        <f>IF(ISERR(FIND(BF$4,Stac!$S20))=FALSE,IF(ISERR(FIND(CONCATENATE(BF$4,"+"),Stac!$S20))=FALSE,IF(ISERR(FIND(CONCATENATE(BF$4,"++"),Stac!$S20))=FALSE,IF(ISERR(FIND(CONCATENATE(BF$4,"+++"),Stac!$S20))=FALSE,"+++","++"),"+")," ")," ")</f>
        <v/>
      </c>
      <c r="BG18" s="47" t="str">
        <f>IF(ISERR(FIND(BG$4,Stac!$S20))=FALSE,IF(ISERR(FIND(CONCATENATE(BG$4,"+"),Stac!$S20))=FALSE,IF(ISERR(FIND(CONCATENATE(BG$4,"++"),Stac!$S20))=FALSE,IF(ISERR(FIND(CONCATENATE(BG$4,"+++"),Stac!$S20))=FALSE,"+++","++"),"+")," ")," ")</f>
        <v/>
      </c>
      <c r="BH18" s="47" t="str">
        <f>IF(ISERR(FIND(BH$4,Stac!$S20))=FALSE,IF(ISERR(FIND(CONCATENATE(BH$4,"+"),Stac!$S20))=FALSE,IF(ISERR(FIND(CONCATENATE(BH$4,"++"),Stac!$S20))=FALSE,IF(ISERR(FIND(CONCATENATE(BH$4,"+++"),Stac!$S20))=FALSE,"+++","++"),"+")," ")," ")</f>
        <v/>
      </c>
      <c r="BI18" s="47" t="str">
        <f>IF(ISERR(FIND(BI$4,Stac!$S20))=FALSE,IF(ISERR(FIND(CONCATENATE(BI$4,"+"),Stac!$S20))=FALSE,IF(ISERR(FIND(CONCATENATE(BI$4,"++"),Stac!$S20))=FALSE,IF(ISERR(FIND(CONCATENATE(BI$4,"+++"),Stac!$S20))=FALSE,"+++","++"),"+")," ")," ")</f>
        <v/>
      </c>
      <c r="BJ18" s="47" t="str">
        <f>IF(ISERR(FIND(BJ$4,Stac!$S20))=FALSE,IF(ISERR(FIND(CONCATENATE(BJ$4,"+"),Stac!$S20))=FALSE,IF(ISERR(FIND(CONCATENATE(BJ$4,"++"),Stac!$S20))=FALSE,IF(ISERR(FIND(CONCATENATE(BJ$4,"+++"),Stac!$S20))=FALSE,"+++","++"),"+")," ")," ")</f>
        <v/>
      </c>
      <c r="BK18" s="47" t="str">
        <f>IF(ISERR(FIND(BK$4,Stac!$S20))=FALSE,IF(ISERR(FIND(CONCATENATE(BK$4,"+"),Stac!$S20))=FALSE,IF(ISERR(FIND(CONCATENATE(BK$4,"++"),Stac!$S20))=FALSE,IF(ISERR(FIND(CONCATENATE(BK$4,"+++"),Stac!$S20))=FALSE,"+++","++"),"+")," ")," ")</f>
        <v/>
      </c>
      <c r="BL18" s="47" t="str">
        <f>IF(ISERR(FIND(BL$4,Stac!$S20))=FALSE,IF(ISERR(FIND(CONCATENATE(BL$4,"+"),Stac!$S20))=FALSE,IF(ISERR(FIND(CONCATENATE(BL$4,"++"),Stac!$S20))=FALSE,IF(ISERR(FIND(CONCATENATE(BL$4,"+++"),Stac!$S20))=FALSE,"+++","++"),"+")," ")," ")</f>
        <v/>
      </c>
      <c r="BM18" s="47" t="str">
        <f>IF(ISERR(FIND(BM$4,Stac!$S20))=FALSE,IF(ISERR(FIND(CONCATENATE(BM$4,"+"),Stac!$S20))=FALSE,IF(ISERR(FIND(CONCATENATE(BM$4,"++"),Stac!$S20))=FALSE,IF(ISERR(FIND(CONCATENATE(BM$4,"+++"),Stac!$S20))=FALSE,"+++","++"),"+")," ")," ")</f>
        <v/>
      </c>
      <c r="BN18" s="112" t="str">
        <f>Stac!C20</f>
        <v>Wychowanie fizyczne</v>
      </c>
      <c r="BO18" s="47" t="str">
        <f>IF(ISERR(FIND(BO$4,Stac!$T20))=FALSE,IF(ISERR(FIND(CONCATENATE(BO$4,"+"),Stac!$T20))=FALSE,IF(ISERR(FIND(CONCATENATE(BO$4,"++"),Stac!$T20))=FALSE,IF(ISERR(FIND(CONCATENATE(BO$4,"+++"),Stac!$T20))=FALSE,"+++","++"),"+")," ")," ")</f>
        <v/>
      </c>
      <c r="BP18" s="47" t="str">
        <f>IF(ISERR(FIND(BP$4,Stac!$T20))=FALSE,IF(ISERR(FIND(CONCATENATE(BP$4,"+"),Stac!$T20))=FALSE,IF(ISERR(FIND(CONCATENATE(BP$4,"++"),Stac!$T20))=FALSE,IF(ISERR(FIND(CONCATENATE(BP$4,"+++"),Stac!$T20))=FALSE,"+++","++"),"+")," ")," ")</f>
        <v/>
      </c>
      <c r="BQ18" s="47" t="str">
        <f>IF(ISERR(FIND(BQ$4,Stac!$T20))=FALSE,IF(ISERR(FIND(CONCATENATE(BQ$4,"+"),Stac!$T20))=FALSE,IF(ISERR(FIND(CONCATENATE(BQ$4,"++"),Stac!$T20))=FALSE,IF(ISERR(FIND(CONCATENATE(BQ$4,"+++"),Stac!$T20))=FALSE,"+++","++"),"+")," ")," ")</f>
        <v>+</v>
      </c>
      <c r="BR18" s="47" t="str">
        <f>IF(ISERR(FIND(BR$4,Stac!$T20))=FALSE,IF(ISERR(FIND(CONCATENATE(BR$4,"+"),Stac!$T20))=FALSE,IF(ISERR(FIND(CONCATENATE(BR$4,"++"),Stac!$T20))=FALSE,IF(ISERR(FIND(CONCATENATE(BR$4,"+++"),Stac!$T20))=FALSE,"+++","++"),"+")," ")," ")</f>
        <v/>
      </c>
      <c r="BS18" s="47" t="str">
        <f>IF(ISERR(FIND(BS$4,Stac!$T20))=FALSE,IF(ISERR(FIND(CONCATENATE(BS$4,"+"),Stac!$T20))=FALSE,IF(ISERR(FIND(CONCATENATE(BS$4,"++"),Stac!$T20))=FALSE,IF(ISERR(FIND(CONCATENATE(BS$4,"+++"),Stac!$T20))=FALSE,"+++","++"),"+")," ")," ")</f>
        <v/>
      </c>
      <c r="BT18" s="47" t="str">
        <f>IF(ISERR(FIND(BT$4,Stac!$T20))=FALSE,IF(ISERR(FIND(CONCATENATE(BT$4,"+"),Stac!$T20))=FALSE,IF(ISERR(FIND(CONCATENATE(BT$4,"++"),Stac!$T20))=FALSE,IF(ISERR(FIND(CONCATENATE(BT$4,"+++"),Stac!$T20))=FALSE,"+++","++"),"+")," ")," ")</f>
        <v/>
      </c>
      <c r="BU18" s="47" t="str">
        <f>IF(ISERR(FIND(BU$4,Stac!$T20))=FALSE,IF(ISERR(FIND(CONCATENATE(BU$4,"+"),Stac!$T20))=FALSE,IF(ISERR(FIND(CONCATENATE(BU$4,"++"),Stac!$T20))=FALSE,IF(ISERR(FIND(CONCATENATE(BU$4,"+++"),Stac!$T20))=FALSE,"+++","++"),"+")," ")," ")</f>
        <v/>
      </c>
    </row>
    <row r="19" spans="1:73" ht="16.899999999999999" customHeight="1">
      <c r="A19" s="88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89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89"/>
      <c r="BO19" s="47"/>
      <c r="BP19" s="47"/>
      <c r="BQ19" s="47"/>
      <c r="BR19" s="47"/>
      <c r="BS19" s="47"/>
      <c r="BT19" s="47"/>
      <c r="BU19" s="47"/>
    </row>
    <row r="20" spans="1:73" ht="18.600000000000001" customHeight="1">
      <c r="A20" s="88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89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89"/>
      <c r="BO20" s="47"/>
      <c r="BP20" s="47"/>
      <c r="BQ20" s="47"/>
      <c r="BR20" s="47"/>
      <c r="BS20" s="47"/>
      <c r="BT20" s="47"/>
      <c r="BU20" s="47"/>
    </row>
    <row r="21" spans="1:73" ht="24" customHeight="1">
      <c r="A21" s="88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89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89"/>
      <c r="BO21" s="47"/>
      <c r="BP21" s="47"/>
      <c r="BQ21" s="47"/>
      <c r="BR21" s="47"/>
      <c r="BS21" s="47"/>
      <c r="BT21" s="47"/>
      <c r="BU21" s="47"/>
    </row>
    <row r="22" spans="1:73">
      <c r="A22" s="89" t="str">
        <f>Stac!C23</f>
        <v>Semestr 2: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89" t="str">
        <f>Stac!C23</f>
        <v>Semestr 2:</v>
      </c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89" t="str">
        <f>Stac!C23</f>
        <v>Semestr 2:</v>
      </c>
      <c r="BO22" s="47"/>
      <c r="BP22" s="47"/>
      <c r="BQ22" s="47"/>
      <c r="BR22" s="47"/>
      <c r="BS22" s="47"/>
      <c r="BT22" s="47"/>
      <c r="BU22" s="47"/>
    </row>
    <row r="23" spans="1:73">
      <c r="A23" s="162" t="str">
        <f>Stac!C24</f>
        <v>Moduł kształcenia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7" t="str">
        <f>Stac!C24</f>
        <v>Moduł kształcenia</v>
      </c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7" t="str">
        <f>Stac!C24</f>
        <v>Moduł kształcenia</v>
      </c>
      <c r="BO23" s="163"/>
      <c r="BP23" s="163"/>
      <c r="BQ23" s="163"/>
      <c r="BR23" s="163"/>
      <c r="BS23" s="163"/>
      <c r="BT23" s="163"/>
      <c r="BU23" s="163"/>
    </row>
    <row r="24" spans="1:73" s="161" customFormat="1">
      <c r="A24" s="88" t="str">
        <f>Stac!C25</f>
        <v>Teoria obwodów</v>
      </c>
      <c r="B24" s="47" t="str">
        <f>IF(ISERR(FIND(B$4,Stac!$R25))=FALSE,IF(ISERR(FIND(CONCATENATE(B$4,"+"),Stac!$R25))=FALSE,IF(ISERR(FIND(CONCATENATE(B$4,"++"),Stac!$R25))=FALSE,IF(ISERR(FIND(CONCATENATE(B$4,"+++"),Stac!$R25))=FALSE,"+++","++"),"+")," ")," ")</f>
        <v>++</v>
      </c>
      <c r="C24" s="47" t="str">
        <f>IF(ISERR(FIND(C$4,Stac!$R25))=FALSE,IF(ISERR(FIND(CONCATENATE(C$4,"+"),Stac!$R25))=FALSE,IF(ISERR(FIND(CONCATENATE(C$4,"++"),Stac!$R25))=FALSE,IF(ISERR(FIND(CONCATENATE(C$4,"+++"),Stac!$R25))=FALSE,"+++","++"),"+")," ")," ")</f>
        <v/>
      </c>
      <c r="D24" s="47" t="str">
        <f>IF(ISERR(FIND(D$4,Stac!$R25))=FALSE,IF(ISERR(FIND(CONCATENATE(D$4,"+"),Stac!$R25))=FALSE,IF(ISERR(FIND(CONCATENATE(D$4,"++"),Stac!$R25))=FALSE,IF(ISERR(FIND(CONCATENATE(D$4,"+++"),Stac!$R25))=FALSE,"+++","++"),"+")," ")," ")</f>
        <v/>
      </c>
      <c r="E24" s="47" t="str">
        <f>IF(ISERR(FIND(E$4,Stac!$R25))=FALSE,IF(ISERR(FIND(CONCATENATE(E$4,"+"),Stac!$R25))=FALSE,IF(ISERR(FIND(CONCATENATE(E$4,"++"),Stac!$R25))=FALSE,IF(ISERR(FIND(CONCATENATE(E$4,"+++"),Stac!$R25))=FALSE,"+++","++"),"+")," ")," ")</f>
        <v/>
      </c>
      <c r="F24" s="47" t="str">
        <f>IF(ISERR(FIND(F$4,Stac!$R25))=FALSE,IF(ISERR(FIND(CONCATENATE(F$4,"+"),Stac!$R25))=FALSE,IF(ISERR(FIND(CONCATENATE(F$4,"++"),Stac!$R25))=FALSE,IF(ISERR(FIND(CONCATENATE(F$4,"+++"),Stac!$R25))=FALSE,"+++","++"),"+")," ")," ")</f>
        <v/>
      </c>
      <c r="G24" s="47" t="str">
        <f>IF(ISERR(FIND(G$4,Stac!$R25))=FALSE,IF(ISERR(FIND(CONCATENATE(G$4,"+"),Stac!$R25))=FALSE,IF(ISERR(FIND(CONCATENATE(G$4,"++"),Stac!$R25))=FALSE,IF(ISERR(FIND(CONCATENATE(G$4,"+++"),Stac!$R25))=FALSE,"+++","++"),"+")," ")," ")</f>
        <v>+++</v>
      </c>
      <c r="H24" s="47" t="str">
        <f>IF(ISERR(FIND(H$4,Stac!$R25))=FALSE,IF(ISERR(FIND(CONCATENATE(H$4,"+"),Stac!$R25))=FALSE,IF(ISERR(FIND(CONCATENATE(H$4,"++"),Stac!$R25))=FALSE,IF(ISERR(FIND(CONCATENATE(H$4,"+++"),Stac!$R25))=FALSE,"+++","++"),"+")," ")," ")</f>
        <v/>
      </c>
      <c r="I24" s="47" t="str">
        <f>IF(ISERR(FIND(I$4,Stac!$R25))=FALSE,IF(ISERR(FIND(CONCATENATE(I$4,"+"),Stac!$R25))=FALSE,IF(ISERR(FIND(CONCATENATE(I$4,"++"),Stac!$R25))=FALSE,IF(ISERR(FIND(CONCATENATE(I$4,"+++"),Stac!$R25))=FALSE,"+++","++"),"+")," ")," ")</f>
        <v/>
      </c>
      <c r="J24" s="47" t="str">
        <f>IF(ISERR(FIND(J$4,Stac!$R25))=FALSE,IF(ISERR(FIND(CONCATENATE(J$4,"+"),Stac!$R25))=FALSE,IF(ISERR(FIND(CONCATENATE(J$4,"++"),Stac!$R25))=FALSE,IF(ISERR(FIND(CONCATENATE(J$4,"+++"),Stac!$R25))=FALSE,"+++","++"),"+")," ")," ")</f>
        <v/>
      </c>
      <c r="K24" s="47" t="str">
        <f>IF(ISERR(FIND(K$4,Stac!$R25))=FALSE,IF(ISERR(FIND(CONCATENATE(K$4,"+"),Stac!$R25))=FALSE,IF(ISERR(FIND(CONCATENATE(K$4,"++"),Stac!$R25))=FALSE,IF(ISERR(FIND(CONCATENATE(K$4,"+++"),Stac!$R25))=FALSE,"+++","++"),"+")," ")," ")</f>
        <v/>
      </c>
      <c r="L24" s="47" t="str">
        <f>IF(ISERR(FIND(L$4,Stac!$R25))=FALSE,IF(ISERR(FIND(CONCATENATE(L$4,"+"),Stac!$R25))=FALSE,IF(ISERR(FIND(CONCATENATE(L$4,"++"),Stac!$R25))=FALSE,IF(ISERR(FIND(CONCATENATE(L$4,"+++"),Stac!$R25))=FALSE,"+++","++"),"+")," ")," ")</f>
        <v/>
      </c>
      <c r="M24" s="47" t="str">
        <f>IF(ISERR(FIND(M$4,Stac!$R25))=FALSE,IF(ISERR(FIND(CONCATENATE(M$4,"+"),Stac!$R25))=FALSE,IF(ISERR(FIND(CONCATENATE(M$4,"++"),Stac!$R25))=FALSE,IF(ISERR(FIND(CONCATENATE(M$4,"+++"),Stac!$R25))=FALSE,"+++","++"),"+")," ")," ")</f>
        <v/>
      </c>
      <c r="N24" s="47" t="str">
        <f>IF(ISERR(FIND(N$4,Stac!$R25))=FALSE,IF(ISERR(FIND(CONCATENATE(N$4,"+"),Stac!$R25))=FALSE,IF(ISERR(FIND(CONCATENATE(N$4,"++"),Stac!$R25))=FALSE,IF(ISERR(FIND(CONCATENATE(N$4,"+++"),Stac!$R25))=FALSE,"+++","++"),"+")," ")," ")</f>
        <v/>
      </c>
      <c r="O24" s="47" t="str">
        <f>IF(ISERR(FIND(O$4,Stac!$R25))=FALSE,IF(ISERR(FIND(CONCATENATE(O$4,"+"),Stac!$R25))=FALSE,IF(ISERR(FIND(CONCATENATE(O$4,"++"),Stac!$R25))=FALSE,IF(ISERR(FIND(CONCATENATE(O$4,"+++"),Stac!$R25))=FALSE,"+++","++"),"+")," ")," ")</f>
        <v/>
      </c>
      <c r="P24" s="47" t="str">
        <f>IF(ISERR(FIND(P$4,Stac!$R25))=FALSE,IF(ISERR(FIND(CONCATENATE(P$4,"+"),Stac!$R25))=FALSE,IF(ISERR(FIND(CONCATENATE(P$4,"++"),Stac!$R25))=FALSE,IF(ISERR(FIND(CONCATENATE(P$4,"+++"),Stac!$R25))=FALSE,"+++","++"),"+")," ")," ")</f>
        <v/>
      </c>
      <c r="Q24" s="47" t="str">
        <f>IF(ISERR(FIND(Q$4,Stac!$R25))=FALSE,IF(ISERR(FIND(CONCATENATE(Q$4,"+"),Stac!$R25))=FALSE,IF(ISERR(FIND(CONCATENATE(Q$4,"++"),Stac!$R25))=FALSE,IF(ISERR(FIND(CONCATENATE(Q$4,"+++"),Stac!$R25))=FALSE,"+++","++"),"+")," ")," ")</f>
        <v/>
      </c>
      <c r="R24" s="47" t="str">
        <f>IF(ISERR(FIND(R$4,Stac!$R25))=FALSE,IF(ISERR(FIND(CONCATENATE(R$4,"+"),Stac!$R25))=FALSE,IF(ISERR(FIND(CONCATENATE(R$4,"++"),Stac!$R25))=FALSE,IF(ISERR(FIND(CONCATENATE(R$4,"+++"),Stac!$R25))=FALSE,"+++","++"),"+")," ")," ")</f>
        <v/>
      </c>
      <c r="S24" s="47" t="str">
        <f>IF(ISERR(FIND(S$4,Stac!$R25))=FALSE,IF(ISERR(FIND(CONCATENATE(S$4,"+"),Stac!$R25))=FALSE,IF(ISERR(FIND(CONCATENATE(S$4,"++"),Stac!$R25))=FALSE,IF(ISERR(FIND(CONCATENATE(S$4,"+++"),Stac!$R25))=FALSE,"+++","++"),"+")," ")," ")</f>
        <v/>
      </c>
      <c r="T24" s="47" t="str">
        <f>IF(ISERR(FIND(T$4,Stac!$R25))=FALSE,IF(ISERR(FIND(CONCATENATE(T$4,"+"),Stac!$R25))=FALSE,IF(ISERR(FIND(CONCATENATE(T$4,"++"),Stac!$R25))=FALSE,IF(ISERR(FIND(CONCATENATE(T$4,"+++"),Stac!$R25))=FALSE,"+++","++"),"+")," ")," ")</f>
        <v/>
      </c>
      <c r="U24" s="47" t="str">
        <f>IF(ISERR(FIND(U$4,Stac!$R25))=FALSE,IF(ISERR(FIND(CONCATENATE(U$4,"+"),Stac!$R25))=FALSE,IF(ISERR(FIND(CONCATENATE(U$4,"++"),Stac!$R25))=FALSE,IF(ISERR(FIND(CONCATENATE(U$4,"+++"),Stac!$R25))=FALSE,"+++","++"),"+")," ")," ")</f>
        <v/>
      </c>
      <c r="V24" s="47" t="str">
        <f>IF(ISERR(FIND(V$4,Stac!$R25))=FALSE,IF(ISERR(FIND(CONCATENATE(V$4,"+"),Stac!$R25))=FALSE,IF(ISERR(FIND(CONCATENATE(V$4,"++"),Stac!$R25))=FALSE,IF(ISERR(FIND(CONCATENATE(V$4,"+++"),Stac!$R25))=FALSE,"+++","++"),"+")," ")," ")</f>
        <v/>
      </c>
      <c r="W24" s="47" t="str">
        <f>IF(ISERR(FIND(W$4,Stac!$R25))=FALSE,IF(ISERR(FIND(CONCATENATE(W$4,"+"),Stac!$R25))=FALSE,IF(ISERR(FIND(CONCATENATE(W$4,"++"),Stac!$R25))=FALSE,IF(ISERR(FIND(CONCATENATE(W$4,"+++"),Stac!$R25))=FALSE,"+++","++"),"+")," ")," ")</f>
        <v/>
      </c>
      <c r="X24" s="47" t="str">
        <f>IF(ISERR(FIND(X$4,Stac!$R25))=FALSE,IF(ISERR(FIND(CONCATENATE(X$4,"+"),Stac!$R25))=FALSE,IF(ISERR(FIND(CONCATENATE(X$4,"++"),Stac!$R25))=FALSE,IF(ISERR(FIND(CONCATENATE(X$4,"+++"),Stac!$R25))=FALSE,"+++","++"),"+")," ")," ")</f>
        <v/>
      </c>
      <c r="Y24" s="47" t="str">
        <f>IF(ISERR(FIND(Y$4,Stac!$R25))=FALSE,IF(ISERR(FIND(CONCATENATE(Y$4,"+"),Stac!$R25))=FALSE,IF(ISERR(FIND(CONCATENATE(Y$4,"++"),Stac!$R25))=FALSE,IF(ISERR(FIND(CONCATENATE(Y$4,"+++"),Stac!$R25))=FALSE,"+++","++"),"+")," ")," ")</f>
        <v/>
      </c>
      <c r="Z24" s="47" t="str">
        <f>IF(ISERR(FIND(Z$4,Stac!$R25))=FALSE,IF(ISERR(FIND(CONCATENATE(Z$4,"+"),Stac!$R25))=FALSE,IF(ISERR(FIND(CONCATENATE(Z$4,"++"),Stac!$R25))=FALSE,IF(ISERR(FIND(CONCATENATE(Z$4,"+++"),Stac!$R25))=FALSE,"+++","++"),"+")," ")," ")</f>
        <v/>
      </c>
      <c r="AA24" s="47" t="str">
        <f>IF(ISERR(FIND(AA$4,Stac!$R25))=FALSE,IF(ISERR(FIND(CONCATENATE(AA$4,"+"),Stac!$R25))=FALSE,IF(ISERR(FIND(CONCATENATE(AA$4,"++"),Stac!$R25))=FALSE,IF(ISERR(FIND(CONCATENATE(AA$4,"+++"),Stac!$R25))=FALSE,"+++","++"),"+")," ")," ")</f>
        <v/>
      </c>
      <c r="AB24" s="47" t="str">
        <f>IF(ISERR(FIND(AB$4,Stac!$R25))=FALSE,IF(ISERR(FIND(CONCATENATE(AB$4,"+"),Stac!$R25))=FALSE,IF(ISERR(FIND(CONCATENATE(AB$4,"++"),Stac!$R25))=FALSE,IF(ISERR(FIND(CONCATENATE(AB$4,"+++"),Stac!$R25))=FALSE,"+++","++"),"+")," ")," ")</f>
        <v/>
      </c>
      <c r="AC24" s="47" t="str">
        <f>IF(ISERR(FIND(AC$4,Stac!$R25))=FALSE,IF(ISERR(FIND(CONCATENATE(AC$4,"+"),Stac!$R25))=FALSE,IF(ISERR(FIND(CONCATENATE(AC$4,"++"),Stac!$R25))=FALSE,IF(ISERR(FIND(CONCATENATE(AC$4,"+++"),Stac!$R25))=FALSE,"+++","++"),"+")," ")," ")</f>
        <v/>
      </c>
      <c r="AD24" s="88" t="str">
        <f>Stac!C25</f>
        <v>Teoria obwodów</v>
      </c>
      <c r="AE24" s="219" t="str">
        <f>IF(ISERR(FIND(AE$4,Stac!$S25))=FALSE,IF(ISERR(FIND(CONCATENATE(AE$4,"+"),Stac!$S25))=FALSE,IF(ISERR(FIND(CONCATENATE(AE$4,"++"),Stac!$S25))=FALSE,IF(ISERR(FIND(CONCATENATE(AE$4,"+++"),Stac!$S25))=FALSE,"+++","++"),"+")," ")," ")</f>
        <v/>
      </c>
      <c r="AF24" s="219" t="str">
        <f>IF(ISERR(FIND(AF$4,Stac!$S25))=FALSE,IF(ISERR(FIND(CONCATENATE(AF$4,"+"),Stac!$S25))=FALSE,IF(ISERR(FIND(CONCATENATE(AF$4,"++"),Stac!$S25))=FALSE,IF(ISERR(FIND(CONCATENATE(AF$4,"+++"),Stac!$S25))=FALSE,"+++","++"),"+")," ")," ")</f>
        <v/>
      </c>
      <c r="AG24" s="219" t="str">
        <f>IF(ISERR(FIND(AG$4,Stac!$S25))=FALSE,IF(ISERR(FIND(CONCATENATE(AG$4,"+"),Stac!$S25))=FALSE,IF(ISERR(FIND(CONCATENATE(AG$4,"++"),Stac!$S25))=FALSE,IF(ISERR(FIND(CONCATENATE(AG$4,"+++"),Stac!$S25))=FALSE,"+++","++"),"+")," ")," ")</f>
        <v/>
      </c>
      <c r="AH24" s="219" t="str">
        <f>IF(ISERR(FIND(AH$4,Stac!$S25))=FALSE,IF(ISERR(FIND(CONCATENATE(AH$4,"+"),Stac!$S25))=FALSE,IF(ISERR(FIND(CONCATENATE(AH$4,"++"),Stac!$S25))=FALSE,IF(ISERR(FIND(CONCATENATE(AH$4,"+++"),Stac!$S25))=FALSE,"+++","++"),"+")," ")," ")</f>
        <v/>
      </c>
      <c r="AI24" s="219" t="str">
        <f>IF(ISERR(FIND(AI$4,Stac!$S25))=FALSE,IF(ISERR(FIND(CONCATENATE(AI$4,"+"),Stac!$S25))=FALSE,IF(ISERR(FIND(CONCATENATE(AI$4,"++"),Stac!$S25))=FALSE,IF(ISERR(FIND(CONCATENATE(AI$4,"+++"),Stac!$S25))=FALSE,"+++","++"),"+")," ")," ")</f>
        <v/>
      </c>
      <c r="AJ24" s="219" t="str">
        <f>IF(ISERR(FIND(AJ$4,Stac!$S25))=FALSE,IF(ISERR(FIND(CONCATENATE(AJ$4,"+"),Stac!$S25))=FALSE,IF(ISERR(FIND(CONCATENATE(AJ$4,"++"),Stac!$S25))=FALSE,IF(ISERR(FIND(CONCATENATE(AJ$4,"+++"),Stac!$S25))=FALSE,"+++","++"),"+")," ")," ")</f>
        <v/>
      </c>
      <c r="AK24" s="219" t="str">
        <f>IF(ISERR(FIND(AK$4,Stac!$S25))=FALSE,IF(ISERR(FIND(CONCATENATE(AK$4,"+"),Stac!$S25))=FALSE,IF(ISERR(FIND(CONCATENATE(AK$4,"++"),Stac!$S25))=FALSE,IF(ISERR(FIND(CONCATENATE(AK$4,"+++"),Stac!$S25))=FALSE,"+++","++"),"+")," ")," ")</f>
        <v/>
      </c>
      <c r="AL24" s="219" t="str">
        <f>IF(ISERR(FIND(AL$4,Stac!$S25))=FALSE,IF(ISERR(FIND(CONCATENATE(AL$4,"+"),Stac!$S25))=FALSE,IF(ISERR(FIND(CONCATENATE(AL$4,"++"),Stac!$S25))=FALSE,IF(ISERR(FIND(CONCATENATE(AL$4,"+++"),Stac!$S25))=FALSE,"+++","++"),"+")," ")," ")</f>
        <v/>
      </c>
      <c r="AM24" s="219" t="str">
        <f>IF(ISERR(FIND(AM$4,Stac!$S25))=FALSE,IF(ISERR(FIND(CONCATENATE(AM$4,"+"),Stac!$S25))=FALSE,IF(ISERR(FIND(CONCATENATE(AM$4,"++"),Stac!$S25))=FALSE,IF(ISERR(FIND(CONCATENATE(AM$4,"+++"),Stac!$S25))=FALSE,"+++","++"),"+")," ")," ")</f>
        <v/>
      </c>
      <c r="AN24" s="219" t="str">
        <f>IF(ISERR(FIND(AN$4,Stac!$S25))=FALSE,IF(ISERR(FIND(CONCATENATE(AN$4,"+"),Stac!$S25))=FALSE,IF(ISERR(FIND(CONCATENATE(AN$4,"++"),Stac!$S25))=FALSE,IF(ISERR(FIND(CONCATENATE(AN$4,"+++"),Stac!$S25))=FALSE,"+++","++"),"+")," ")," ")</f>
        <v/>
      </c>
      <c r="AO24" s="219" t="str">
        <f>IF(ISERR(FIND(AO$4,Stac!$S25))=FALSE,IF(ISERR(FIND(CONCATENATE(AO$4,"+"),Stac!$S25))=FALSE,IF(ISERR(FIND(CONCATENATE(AO$4,"++"),Stac!$S25))=FALSE,IF(ISERR(FIND(CONCATENATE(AO$4,"+++"),Stac!$S25))=FALSE,"+++","++"),"+")," ")," ")</f>
        <v/>
      </c>
      <c r="AP24" s="219" t="str">
        <f>IF(ISERR(FIND(AP$4,Stac!$S25))=FALSE,IF(ISERR(FIND(CONCATENATE(AP$4,"+"),Stac!$S25))=FALSE,IF(ISERR(FIND(CONCATENATE(AP$4,"++"),Stac!$S25))=FALSE,IF(ISERR(FIND(CONCATENATE(AP$4,"+++"),Stac!$S25))=FALSE,"+++","++"),"+")," ")," ")</f>
        <v/>
      </c>
      <c r="AQ24" s="219" t="str">
        <f>IF(ISERR(FIND(AQ$4,Stac!$S25))=FALSE,IF(ISERR(FIND(CONCATENATE(AQ$4,"+"),Stac!$S25))=FALSE,IF(ISERR(FIND(CONCATENATE(AQ$4,"++"),Stac!$S25))=FALSE,IF(ISERR(FIND(CONCATENATE(AQ$4,"+++"),Stac!$S25))=FALSE,"+++","++"),"+")," ")," ")</f>
        <v/>
      </c>
      <c r="AR24" s="219" t="str">
        <f>IF(ISERR(FIND(AR$4,Stac!$S25))=FALSE,IF(ISERR(FIND(CONCATENATE(AR$4,"+"),Stac!$S25))=FALSE,IF(ISERR(FIND(CONCATENATE(AR$4,"++"),Stac!$S25))=FALSE,IF(ISERR(FIND(CONCATENATE(AR$4,"+++"),Stac!$S25))=FALSE,"+++","++"),"+")," ")," ")</f>
        <v>++</v>
      </c>
      <c r="AS24" s="219" t="str">
        <f>IF(ISERR(FIND(AS$4,Stac!$S25))=FALSE,IF(ISERR(FIND(CONCATENATE(AS$4,"+"),Stac!$S25))=FALSE,IF(ISERR(FIND(CONCATENATE(AS$4,"++"),Stac!$S25))=FALSE,IF(ISERR(FIND(CONCATENATE(AS$4,"+++"),Stac!$S25))=FALSE,"+++","++"),"+")," ")," ")</f>
        <v>+++</v>
      </c>
      <c r="AT24" s="219" t="str">
        <f>IF(ISERR(FIND(AT$4,Stac!$S25))=FALSE,IF(ISERR(FIND(CONCATENATE(AT$4,"+"),Stac!$S25))=FALSE,IF(ISERR(FIND(CONCATENATE(AT$4,"++"),Stac!$S25))=FALSE,IF(ISERR(FIND(CONCATENATE(AT$4,"+++"),Stac!$S25))=FALSE,"+++","++"),"+")," ")," ")</f>
        <v/>
      </c>
      <c r="AU24" s="219" t="str">
        <f>IF(ISERR(FIND(AU$4,Stac!$S25))=FALSE,IF(ISERR(FIND(CONCATENATE(AU$4,"+"),Stac!$S25))=FALSE,IF(ISERR(FIND(CONCATENATE(AU$4,"++"),Stac!$S25))=FALSE,IF(ISERR(FIND(CONCATENATE(AU$4,"+++"),Stac!$S25))=FALSE,"+++","++"),"+")," ")," ")</f>
        <v/>
      </c>
      <c r="AV24" s="219" t="str">
        <f>IF(ISERR(FIND(AV$4,Stac!$S25))=FALSE,IF(ISERR(FIND(CONCATENATE(AV$4,"+"),Stac!$S25))=FALSE,IF(ISERR(FIND(CONCATENATE(AV$4,"++"),Stac!$S25))=FALSE,IF(ISERR(FIND(CONCATENATE(AV$4,"+++"),Stac!$S25))=FALSE,"+++","++"),"+")," ")," ")</f>
        <v/>
      </c>
      <c r="AW24" s="219" t="str">
        <f>IF(ISERR(FIND(AW$4,Stac!$S25))=FALSE,IF(ISERR(FIND(CONCATENATE(AW$4,"+"),Stac!$S25))=FALSE,IF(ISERR(FIND(CONCATENATE(AW$4,"++"),Stac!$S25))=FALSE,IF(ISERR(FIND(CONCATENATE(AW$4,"+++"),Stac!$S25))=FALSE,"+++","++"),"+")," ")," ")</f>
        <v/>
      </c>
      <c r="AX24" s="219" t="str">
        <f>IF(ISERR(FIND(AX$4,Stac!$S25))=FALSE,IF(ISERR(FIND(CONCATENATE(AX$4,"+"),Stac!$S25))=FALSE,IF(ISERR(FIND(CONCATENATE(AX$4,"++"),Stac!$S25))=FALSE,IF(ISERR(FIND(CONCATENATE(AX$4,"+++"),Stac!$S25))=FALSE,"+++","++"),"+")," ")," ")</f>
        <v/>
      </c>
      <c r="AY24" s="219" t="str">
        <f>IF(ISERR(FIND(AY$4,Stac!$S25))=FALSE,IF(ISERR(FIND(CONCATENATE(AY$4,"+"),Stac!$S25))=FALSE,IF(ISERR(FIND(CONCATENATE(AY$4,"++"),Stac!$S25))=FALSE,IF(ISERR(FIND(CONCATENATE(AY$4,"+++"),Stac!$S25))=FALSE,"+++","++"),"+")," ")," ")</f>
        <v/>
      </c>
      <c r="AZ24" s="219" t="str">
        <f>IF(ISERR(FIND(AZ$4,Stac!$S25))=FALSE,IF(ISERR(FIND(CONCATENATE(AZ$4,"+"),Stac!$S25))=FALSE,IF(ISERR(FIND(CONCATENATE(AZ$4,"++"),Stac!$S25))=FALSE,IF(ISERR(FIND(CONCATENATE(AZ$4,"+++"),Stac!$S25))=FALSE,"+++","++"),"+")," ")," ")</f>
        <v/>
      </c>
      <c r="BA24" s="219" t="str">
        <f>IF(ISERR(FIND(BA$4,Stac!$S25))=FALSE,IF(ISERR(FIND(CONCATENATE(BA$4,"+"),Stac!$S25))=FALSE,IF(ISERR(FIND(CONCATENATE(BA$4,"++"),Stac!$S25))=FALSE,IF(ISERR(FIND(CONCATENATE(BA$4,"+++"),Stac!$S25))=FALSE,"+++","++"),"+")," ")," ")</f>
        <v/>
      </c>
      <c r="BB24" s="219" t="str">
        <f>IF(ISERR(FIND(BB$4,Stac!$S25))=FALSE,IF(ISERR(FIND(CONCATENATE(BB$4,"+"),Stac!$S25))=FALSE,IF(ISERR(FIND(CONCATENATE(BB$4,"++"),Stac!$S25))=FALSE,IF(ISERR(FIND(CONCATENATE(BB$4,"+++"),Stac!$S25))=FALSE,"+++","++"),"+")," ")," ")</f>
        <v/>
      </c>
      <c r="BC24" s="219" t="str">
        <f>IF(ISERR(FIND(BC$4,Stac!$S25))=FALSE,IF(ISERR(FIND(CONCATENATE(BC$4,"+"),Stac!$S25))=FALSE,IF(ISERR(FIND(CONCATENATE(BC$4,"++"),Stac!$S25))=FALSE,IF(ISERR(FIND(CONCATENATE(BC$4,"+++"),Stac!$S25))=FALSE,"+++","++"),"+")," ")," ")</f>
        <v/>
      </c>
      <c r="BD24" s="219" t="str">
        <f>IF(ISERR(FIND(BD$4,Stac!$S25))=FALSE,IF(ISERR(FIND(CONCATENATE(BD$4,"+"),Stac!$S25))=FALSE,IF(ISERR(FIND(CONCATENATE(BD$4,"++"),Stac!$S25))=FALSE,IF(ISERR(FIND(CONCATENATE(BD$4,"+++"),Stac!$S25))=FALSE,"+++","++"),"+")," ")," ")</f>
        <v/>
      </c>
      <c r="BE24" s="219" t="str">
        <f>IF(ISERR(FIND(BE$4,Stac!$S25))=FALSE,IF(ISERR(FIND(CONCATENATE(BE$4,"+"),Stac!$S25))=FALSE,IF(ISERR(FIND(CONCATENATE(BE$4,"++"),Stac!$S25))=FALSE,IF(ISERR(FIND(CONCATENATE(BE$4,"+++"),Stac!$S25))=FALSE,"+++","++"),"+")," ")," ")</f>
        <v/>
      </c>
      <c r="BF24" s="219" t="str">
        <f>IF(ISERR(FIND(BF$4,Stac!$S25))=FALSE,IF(ISERR(FIND(CONCATENATE(BF$4,"+"),Stac!$S25))=FALSE,IF(ISERR(FIND(CONCATENATE(BF$4,"++"),Stac!$S25))=FALSE,IF(ISERR(FIND(CONCATENATE(BF$4,"+++"),Stac!$S25))=FALSE,"+++","++"),"+")," ")," ")</f>
        <v/>
      </c>
      <c r="BG24" s="219" t="str">
        <f>IF(ISERR(FIND(BG$4,Stac!$S25))=FALSE,IF(ISERR(FIND(CONCATENATE(BG$4,"+"),Stac!$S25))=FALSE,IF(ISERR(FIND(CONCATENATE(BG$4,"++"),Stac!$S25))=FALSE,IF(ISERR(FIND(CONCATENATE(BG$4,"+++"),Stac!$S25))=FALSE,"+++","++"),"+")," ")," ")</f>
        <v/>
      </c>
      <c r="BH24" s="219" t="str">
        <f>IF(ISERR(FIND(BH$4,Stac!$S25))=FALSE,IF(ISERR(FIND(CONCATENATE(BH$4,"+"),Stac!$S25))=FALSE,IF(ISERR(FIND(CONCATENATE(BH$4,"++"),Stac!$S25))=FALSE,IF(ISERR(FIND(CONCATENATE(BH$4,"+++"),Stac!$S25))=FALSE,"+++","++"),"+")," ")," ")</f>
        <v/>
      </c>
      <c r="BI24" s="219" t="str">
        <f>IF(ISERR(FIND(BI$4,Stac!$S25))=FALSE,IF(ISERR(FIND(CONCATENATE(BI$4,"+"),Stac!$S25))=FALSE,IF(ISERR(FIND(CONCATENATE(BI$4,"++"),Stac!$S25))=FALSE,IF(ISERR(FIND(CONCATENATE(BI$4,"+++"),Stac!$S25))=FALSE,"+++","++"),"+")," ")," ")</f>
        <v/>
      </c>
      <c r="BJ24" s="219" t="str">
        <f>IF(ISERR(FIND(BJ$4,Stac!$S25))=FALSE,IF(ISERR(FIND(CONCATENATE(BJ$4,"+"),Stac!$S25))=FALSE,IF(ISERR(FIND(CONCATENATE(BJ$4,"++"),Stac!$S25))=FALSE,IF(ISERR(FIND(CONCATENATE(BJ$4,"+++"),Stac!$S25))=FALSE,"+++","++"),"+")," ")," ")</f>
        <v/>
      </c>
      <c r="BK24" s="219" t="str">
        <f>IF(ISERR(FIND(BK$4,Stac!$S25))=FALSE,IF(ISERR(FIND(CONCATENATE(BK$4,"+"),Stac!$S25))=FALSE,IF(ISERR(FIND(CONCATENATE(BK$4,"++"),Stac!$S25))=FALSE,IF(ISERR(FIND(CONCATENATE(BK$4,"+++"),Stac!$S25))=FALSE,"+++","++"),"+")," ")," ")</f>
        <v/>
      </c>
      <c r="BL24" s="219" t="str">
        <f>IF(ISERR(FIND(BL$4,Stac!$S25))=FALSE,IF(ISERR(FIND(CONCATENATE(BL$4,"+"),Stac!$S25))=FALSE,IF(ISERR(FIND(CONCATENATE(BL$4,"++"),Stac!$S25))=FALSE,IF(ISERR(FIND(CONCATENATE(BL$4,"+++"),Stac!$S25))=FALSE,"+++","++"),"+")," ")," ")</f>
        <v/>
      </c>
      <c r="BM24" s="219" t="str">
        <f>IF(ISERR(FIND(BM$4,Stac!$S25))=FALSE,IF(ISERR(FIND(CONCATENATE(BM$4,"+"),Stac!$S25))=FALSE,IF(ISERR(FIND(CONCATENATE(BM$4,"++"),Stac!$S25))=FALSE,IF(ISERR(FIND(CONCATENATE(BM$4,"+++"),Stac!$S25))=FALSE,"+++","++"),"+")," ")," ")</f>
        <v/>
      </c>
      <c r="BN24" s="88" t="str">
        <f>Stac!C25</f>
        <v>Teoria obwodów</v>
      </c>
      <c r="BO24" s="219" t="str">
        <f>IF(ISERR(FIND(BO$4,Stac!$T25))=FALSE,IF(ISERR(FIND(CONCATENATE(BO$4,"+"),Stac!$T25))=FALSE,IF(ISERR(FIND(CONCATENATE(BO$4,"++"),Stac!$T25))=FALSE,IF(ISERR(FIND(CONCATENATE(BO$4,"+++"),Stac!$T25))=FALSE,"+++","++"),"+")," ")," ")</f>
        <v/>
      </c>
      <c r="BP24" s="219" t="str">
        <f>IF(ISERR(FIND(BP$4,Stac!$T25))=FALSE,IF(ISERR(FIND(CONCATENATE(BP$4,"+"),Stac!$T25))=FALSE,IF(ISERR(FIND(CONCATENATE(BP$4,"++"),Stac!$T25))=FALSE,IF(ISERR(FIND(CONCATENATE(BP$4,"+++"),Stac!$T25))=FALSE,"+++","++"),"+")," ")," ")</f>
        <v/>
      </c>
      <c r="BQ24" s="219" t="str">
        <f>IF(ISERR(FIND(BQ$4,Stac!$T25))=FALSE,IF(ISERR(FIND(CONCATENATE(BQ$4,"+"),Stac!$T25))=FALSE,IF(ISERR(FIND(CONCATENATE(BQ$4,"++"),Stac!$T25))=FALSE,IF(ISERR(FIND(CONCATENATE(BQ$4,"+++"),Stac!$T25))=FALSE,"+++","++"),"+")," ")," ")</f>
        <v/>
      </c>
      <c r="BR24" s="219" t="str">
        <f>IF(ISERR(FIND(BR$4,Stac!$T25))=FALSE,IF(ISERR(FIND(CONCATENATE(BR$4,"+"),Stac!$T25))=FALSE,IF(ISERR(FIND(CONCATENATE(BR$4,"++"),Stac!$T25))=FALSE,IF(ISERR(FIND(CONCATENATE(BR$4,"+++"),Stac!$T25))=FALSE,"+++","++"),"+")," ")," ")</f>
        <v/>
      </c>
      <c r="BS24" s="219" t="str">
        <f>IF(ISERR(FIND(BS$4,Stac!$T25))=FALSE,IF(ISERR(FIND(CONCATENATE(BS$4,"+"),Stac!$T25))=FALSE,IF(ISERR(FIND(CONCATENATE(BS$4,"++"),Stac!$T25))=FALSE,IF(ISERR(FIND(CONCATENATE(BS$4,"+++"),Stac!$T25))=FALSE,"+++","++"),"+")," ")," ")</f>
        <v>+</v>
      </c>
      <c r="BT24" s="219" t="str">
        <f>IF(ISERR(FIND(BT$4,Stac!$T25))=FALSE,IF(ISERR(FIND(CONCATENATE(BT$4,"+"),Stac!$T25))=FALSE,IF(ISERR(FIND(CONCATENATE(BT$4,"++"),Stac!$T25))=FALSE,IF(ISERR(FIND(CONCATENATE(BT$4,"+++"),Stac!$T25))=FALSE,"+++","++"),"+")," ")," ")</f>
        <v/>
      </c>
      <c r="BU24" s="219" t="str">
        <f>IF(ISERR(FIND(BU$4,Stac!$T25))=FALSE,IF(ISERR(FIND(CONCATENATE(BU$4,"+"),Stac!$T25))=FALSE,IF(ISERR(FIND(CONCATENATE(BU$4,"++"),Stac!$T25))=FALSE,IF(ISERR(FIND(CONCATENATE(BU$4,"+++"),Stac!$T25))=FALSE,"+++","++"),"+")," ")," ")</f>
        <v/>
      </c>
    </row>
    <row r="25" spans="1:73" s="161" customFormat="1">
      <c r="A25" s="88" t="str">
        <f>Stac!C26</f>
        <v>Programowanie strukturalne i obiektowe</v>
      </c>
      <c r="B25" s="47" t="str">
        <f>IF(ISERR(FIND(B$4,Stac!$R26))=FALSE,IF(ISERR(FIND(CONCATENATE(B$4,"+"),Stac!$R26))=FALSE,IF(ISERR(FIND(CONCATENATE(B$4,"++"),Stac!$R26))=FALSE,IF(ISERR(FIND(CONCATENATE(B$4,"+++"),Stac!$R26))=FALSE,"+++","++"),"+")," ")," ")</f>
        <v/>
      </c>
      <c r="C25" s="47" t="str">
        <f>IF(ISERR(FIND(C$4,Stac!$R26))=FALSE,IF(ISERR(FIND(CONCATENATE(C$4,"+"),Stac!$R26))=FALSE,IF(ISERR(FIND(CONCATENATE(C$4,"++"),Stac!$R26))=FALSE,IF(ISERR(FIND(CONCATENATE(C$4,"+++"),Stac!$R26))=FALSE,"+++","++"),"+")," ")," ")</f>
        <v/>
      </c>
      <c r="D25" s="47" t="str">
        <f>IF(ISERR(FIND(D$4,Stac!$R26))=FALSE,IF(ISERR(FIND(CONCATENATE(D$4,"+"),Stac!$R26))=FALSE,IF(ISERR(FIND(CONCATENATE(D$4,"++"),Stac!$R26))=FALSE,IF(ISERR(FIND(CONCATENATE(D$4,"+++"),Stac!$R26))=FALSE,"+++","++"),"+")," ")," ")</f>
        <v/>
      </c>
      <c r="E25" s="47" t="str">
        <f>IF(ISERR(FIND(E$4,Stac!$R26))=FALSE,IF(ISERR(FIND(CONCATENATE(E$4,"+"),Stac!$R26))=FALSE,IF(ISERR(FIND(CONCATENATE(E$4,"++"),Stac!$R26))=FALSE,IF(ISERR(FIND(CONCATENATE(E$4,"+++"),Stac!$R26))=FALSE,"+++","++"),"+")," ")," ")</f>
        <v/>
      </c>
      <c r="F25" s="47" t="str">
        <f>IF(ISERR(FIND(F$4,Stac!$R26))=FALSE,IF(ISERR(FIND(CONCATENATE(F$4,"+"),Stac!$R26))=FALSE,IF(ISERR(FIND(CONCATENATE(F$4,"++"),Stac!$R26))=FALSE,IF(ISERR(FIND(CONCATENATE(F$4,"+++"),Stac!$R26))=FALSE,"+++","++"),"+")," ")," ")</f>
        <v/>
      </c>
      <c r="G25" s="47" t="str">
        <f>IF(ISERR(FIND(G$4,Stac!$R26))=FALSE,IF(ISERR(FIND(CONCATENATE(G$4,"+"),Stac!$R26))=FALSE,IF(ISERR(FIND(CONCATENATE(G$4,"++"),Stac!$R26))=FALSE,IF(ISERR(FIND(CONCATENATE(G$4,"+++"),Stac!$R26))=FALSE,"+++","++"),"+")," ")," ")</f>
        <v/>
      </c>
      <c r="H25" s="47" t="str">
        <f>IF(ISERR(FIND(H$4,Stac!$R26))=FALSE,IF(ISERR(FIND(CONCATENATE(H$4,"+"),Stac!$R26))=FALSE,IF(ISERR(FIND(CONCATENATE(H$4,"++"),Stac!$R26))=FALSE,IF(ISERR(FIND(CONCATENATE(H$4,"+++"),Stac!$R26))=FALSE,"+++","++"),"+")," ")," ")</f>
        <v/>
      </c>
      <c r="I25" s="47" t="str">
        <f>IF(ISERR(FIND(I$4,Stac!$R26))=FALSE,IF(ISERR(FIND(CONCATENATE(I$4,"+"),Stac!$R26))=FALSE,IF(ISERR(FIND(CONCATENATE(I$4,"++"),Stac!$R26))=FALSE,IF(ISERR(FIND(CONCATENATE(I$4,"+++"),Stac!$R26))=FALSE,"+++","++"),"+")," ")," ")</f>
        <v>+++</v>
      </c>
      <c r="J25" s="47" t="str">
        <f>IF(ISERR(FIND(J$4,Stac!$R26))=FALSE,IF(ISERR(FIND(CONCATENATE(J$4,"+"),Stac!$R26))=FALSE,IF(ISERR(FIND(CONCATENATE(J$4,"++"),Stac!$R26))=FALSE,IF(ISERR(FIND(CONCATENATE(J$4,"+++"),Stac!$R26))=FALSE,"+++","++"),"+")," ")," ")</f>
        <v/>
      </c>
      <c r="K25" s="47" t="str">
        <f>IF(ISERR(FIND(K$4,Stac!$R26))=FALSE,IF(ISERR(FIND(CONCATENATE(K$4,"+"),Stac!$R26))=FALSE,IF(ISERR(FIND(CONCATENATE(K$4,"++"),Stac!$R26))=FALSE,IF(ISERR(FIND(CONCATENATE(K$4,"+++"),Stac!$R26))=FALSE,"+++","++"),"+")," ")," ")</f>
        <v/>
      </c>
      <c r="L25" s="47" t="str">
        <f>IF(ISERR(FIND(L$4,Stac!$R26))=FALSE,IF(ISERR(FIND(CONCATENATE(L$4,"+"),Stac!$R26))=FALSE,IF(ISERR(FIND(CONCATENATE(L$4,"++"),Stac!$R26))=FALSE,IF(ISERR(FIND(CONCATENATE(L$4,"+++"),Stac!$R26))=FALSE,"+++","++"),"+")," ")," ")</f>
        <v/>
      </c>
      <c r="M25" s="47" t="str">
        <f>IF(ISERR(FIND(M$4,Stac!$R26))=FALSE,IF(ISERR(FIND(CONCATENATE(M$4,"+"),Stac!$R26))=FALSE,IF(ISERR(FIND(CONCATENATE(M$4,"++"),Stac!$R26))=FALSE,IF(ISERR(FIND(CONCATENATE(M$4,"+++"),Stac!$R26))=FALSE,"+++","++"),"+")," ")," ")</f>
        <v/>
      </c>
      <c r="N25" s="47" t="str">
        <f>IF(ISERR(FIND(N$4,Stac!$R26))=FALSE,IF(ISERR(FIND(CONCATENATE(N$4,"+"),Stac!$R26))=FALSE,IF(ISERR(FIND(CONCATENATE(N$4,"++"),Stac!$R26))=FALSE,IF(ISERR(FIND(CONCATENATE(N$4,"+++"),Stac!$R26))=FALSE,"+++","++"),"+")," ")," ")</f>
        <v/>
      </c>
      <c r="O25" s="47" t="str">
        <f>IF(ISERR(FIND(O$4,Stac!$R26))=FALSE,IF(ISERR(FIND(CONCATENATE(O$4,"+"),Stac!$R26))=FALSE,IF(ISERR(FIND(CONCATENATE(O$4,"++"),Stac!$R26))=FALSE,IF(ISERR(FIND(CONCATENATE(O$4,"+++"),Stac!$R26))=FALSE,"+++","++"),"+")," ")," ")</f>
        <v/>
      </c>
      <c r="P25" s="47" t="str">
        <f>IF(ISERR(FIND(P$4,Stac!$R26))=FALSE,IF(ISERR(FIND(CONCATENATE(P$4,"+"),Stac!$R26))=FALSE,IF(ISERR(FIND(CONCATENATE(P$4,"++"),Stac!$R26))=FALSE,IF(ISERR(FIND(CONCATENATE(P$4,"+++"),Stac!$R26))=FALSE,"+++","++"),"+")," ")," ")</f>
        <v/>
      </c>
      <c r="Q25" s="47" t="str">
        <f>IF(ISERR(FIND(Q$4,Stac!$R26))=FALSE,IF(ISERR(FIND(CONCATENATE(Q$4,"+"),Stac!$R26))=FALSE,IF(ISERR(FIND(CONCATENATE(Q$4,"++"),Stac!$R26))=FALSE,IF(ISERR(FIND(CONCATENATE(Q$4,"+++"),Stac!$R26))=FALSE,"+++","++"),"+")," ")," ")</f>
        <v/>
      </c>
      <c r="R25" s="47" t="str">
        <f>IF(ISERR(FIND(R$4,Stac!$R26))=FALSE,IF(ISERR(FIND(CONCATENATE(R$4,"+"),Stac!$R26))=FALSE,IF(ISERR(FIND(CONCATENATE(R$4,"++"),Stac!$R26))=FALSE,IF(ISERR(FIND(CONCATENATE(R$4,"+++"),Stac!$R26))=FALSE,"+++","++"),"+")," ")," ")</f>
        <v/>
      </c>
      <c r="S25" s="47" t="str">
        <f>IF(ISERR(FIND(S$4,Stac!$R26))=FALSE,IF(ISERR(FIND(CONCATENATE(S$4,"+"),Stac!$R26))=FALSE,IF(ISERR(FIND(CONCATENATE(S$4,"++"),Stac!$R26))=FALSE,IF(ISERR(FIND(CONCATENATE(S$4,"+++"),Stac!$R26))=FALSE,"+++","++"),"+")," ")," ")</f>
        <v/>
      </c>
      <c r="T25" s="47" t="str">
        <f>IF(ISERR(FIND(T$4,Stac!$R26))=FALSE,IF(ISERR(FIND(CONCATENATE(T$4,"+"),Stac!$R26))=FALSE,IF(ISERR(FIND(CONCATENATE(T$4,"++"),Stac!$R26))=FALSE,IF(ISERR(FIND(CONCATENATE(T$4,"+++"),Stac!$R26))=FALSE,"+++","++"),"+")," ")," ")</f>
        <v/>
      </c>
      <c r="U25" s="47" t="str">
        <f>IF(ISERR(FIND(U$4,Stac!$R26))=FALSE,IF(ISERR(FIND(CONCATENATE(U$4,"+"),Stac!$R26))=FALSE,IF(ISERR(FIND(CONCATENATE(U$4,"++"),Stac!$R26))=FALSE,IF(ISERR(FIND(CONCATENATE(U$4,"+++"),Stac!$R26))=FALSE,"+++","++"),"+")," ")," ")</f>
        <v/>
      </c>
      <c r="V25" s="47" t="str">
        <f>IF(ISERR(FIND(V$4,Stac!$R26))=FALSE,IF(ISERR(FIND(CONCATENATE(V$4,"+"),Stac!$R26))=FALSE,IF(ISERR(FIND(CONCATENATE(V$4,"++"),Stac!$R26))=FALSE,IF(ISERR(FIND(CONCATENATE(V$4,"+++"),Stac!$R26))=FALSE,"+++","++"),"+")," ")," ")</f>
        <v/>
      </c>
      <c r="W25" s="47" t="str">
        <f>IF(ISERR(FIND(W$4,Stac!$R26))=FALSE,IF(ISERR(FIND(CONCATENATE(W$4,"+"),Stac!$R26))=FALSE,IF(ISERR(FIND(CONCATENATE(W$4,"++"),Stac!$R26))=FALSE,IF(ISERR(FIND(CONCATENATE(W$4,"+++"),Stac!$R26))=FALSE,"+++","++"),"+")," ")," ")</f>
        <v/>
      </c>
      <c r="X25" s="47" t="str">
        <f>IF(ISERR(FIND(X$4,Stac!$R26))=FALSE,IF(ISERR(FIND(CONCATENATE(X$4,"+"),Stac!$R26))=FALSE,IF(ISERR(FIND(CONCATENATE(X$4,"++"),Stac!$R26))=FALSE,IF(ISERR(FIND(CONCATENATE(X$4,"+++"),Stac!$R26))=FALSE,"+++","++"),"+")," ")," ")</f>
        <v/>
      </c>
      <c r="Y25" s="47" t="str">
        <f>IF(ISERR(FIND(Y$4,Stac!$R26))=FALSE,IF(ISERR(FIND(CONCATENATE(Y$4,"+"),Stac!$R26))=FALSE,IF(ISERR(FIND(CONCATENATE(Y$4,"++"),Stac!$R26))=FALSE,IF(ISERR(FIND(CONCATENATE(Y$4,"+++"),Stac!$R26))=FALSE,"+++","++"),"+")," ")," ")</f>
        <v/>
      </c>
      <c r="Z25" s="47" t="str">
        <f>IF(ISERR(FIND(Z$4,Stac!$R26))=FALSE,IF(ISERR(FIND(CONCATENATE(Z$4,"+"),Stac!$R26))=FALSE,IF(ISERR(FIND(CONCATENATE(Z$4,"++"),Stac!$R26))=FALSE,IF(ISERR(FIND(CONCATENATE(Z$4,"+++"),Stac!$R26))=FALSE,"+++","++"),"+")," ")," ")</f>
        <v/>
      </c>
      <c r="AA25" s="47" t="str">
        <f>IF(ISERR(FIND(AA$4,Stac!$R26))=FALSE,IF(ISERR(FIND(CONCATENATE(AA$4,"+"),Stac!$R26))=FALSE,IF(ISERR(FIND(CONCATENATE(AA$4,"++"),Stac!$R26))=FALSE,IF(ISERR(FIND(CONCATENATE(AA$4,"+++"),Stac!$R26))=FALSE,"+++","++"),"+")," ")," ")</f>
        <v/>
      </c>
      <c r="AB25" s="47" t="str">
        <f>IF(ISERR(FIND(AB$4,Stac!$R26))=FALSE,IF(ISERR(FIND(CONCATENATE(AB$4,"+"),Stac!$R26))=FALSE,IF(ISERR(FIND(CONCATENATE(AB$4,"++"),Stac!$R26))=FALSE,IF(ISERR(FIND(CONCATENATE(AB$4,"+++"),Stac!$R26))=FALSE,"+++","++"),"+")," ")," ")</f>
        <v/>
      </c>
      <c r="AC25" s="47" t="str">
        <f>IF(ISERR(FIND(AC$4,Stac!$R26))=FALSE,IF(ISERR(FIND(CONCATENATE(AC$4,"+"),Stac!$R26))=FALSE,IF(ISERR(FIND(CONCATENATE(AC$4,"++"),Stac!$R26))=FALSE,IF(ISERR(FIND(CONCATENATE(AC$4,"+++"),Stac!$R26))=FALSE,"+++","++"),"+")," ")," ")</f>
        <v/>
      </c>
      <c r="AD25" s="88" t="str">
        <f>Stac!C26</f>
        <v>Programowanie strukturalne i obiektowe</v>
      </c>
      <c r="AE25" s="219" t="str">
        <f>IF(ISERR(FIND(AE$4,Stac!$S26))=FALSE,IF(ISERR(FIND(CONCATENATE(AE$4,"+"),Stac!$S26))=FALSE,IF(ISERR(FIND(CONCATENATE(AE$4,"++"),Stac!$S26))=FALSE,IF(ISERR(FIND(CONCATENATE(AE$4,"+++"),Stac!$S26))=FALSE,"+++","++"),"+")," ")," ")</f>
        <v/>
      </c>
      <c r="AF25" s="219" t="str">
        <f>IF(ISERR(FIND(AF$4,Stac!$S26))=FALSE,IF(ISERR(FIND(CONCATENATE(AF$4,"+"),Stac!$S26))=FALSE,IF(ISERR(FIND(CONCATENATE(AF$4,"++"),Stac!$S26))=FALSE,IF(ISERR(FIND(CONCATENATE(AF$4,"+++"),Stac!$S26))=FALSE,"+++","++"),"+")," ")," ")</f>
        <v/>
      </c>
      <c r="AG25" s="219" t="str">
        <f>IF(ISERR(FIND(AG$4,Stac!$S26))=FALSE,IF(ISERR(FIND(CONCATENATE(AG$4,"+"),Stac!$S26))=FALSE,IF(ISERR(FIND(CONCATENATE(AG$4,"++"),Stac!$S26))=FALSE,IF(ISERR(FIND(CONCATENATE(AG$4,"+++"),Stac!$S26))=FALSE,"+++","++"),"+")," ")," ")</f>
        <v/>
      </c>
      <c r="AH25" s="219" t="str">
        <f>IF(ISERR(FIND(AH$4,Stac!$S26))=FALSE,IF(ISERR(FIND(CONCATENATE(AH$4,"+"),Stac!$S26))=FALSE,IF(ISERR(FIND(CONCATENATE(AH$4,"++"),Stac!$S26))=FALSE,IF(ISERR(FIND(CONCATENATE(AH$4,"+++"),Stac!$S26))=FALSE,"+++","++"),"+")," ")," ")</f>
        <v/>
      </c>
      <c r="AI25" s="219" t="str">
        <f>IF(ISERR(FIND(AI$4,Stac!$S26))=FALSE,IF(ISERR(FIND(CONCATENATE(AI$4,"+"),Stac!$S26))=FALSE,IF(ISERR(FIND(CONCATENATE(AI$4,"++"),Stac!$S26))=FALSE,IF(ISERR(FIND(CONCATENATE(AI$4,"+++"),Stac!$S26))=FALSE,"+++","++"),"+")," ")," ")</f>
        <v/>
      </c>
      <c r="AJ25" s="219" t="str">
        <f>IF(ISERR(FIND(AJ$4,Stac!$S26))=FALSE,IF(ISERR(FIND(CONCATENATE(AJ$4,"+"),Stac!$S26))=FALSE,IF(ISERR(FIND(CONCATENATE(AJ$4,"++"),Stac!$S26))=FALSE,IF(ISERR(FIND(CONCATENATE(AJ$4,"+++"),Stac!$S26))=FALSE,"+++","++"),"+")," ")," ")</f>
        <v/>
      </c>
      <c r="AK25" s="219" t="str">
        <f>IF(ISERR(FIND(AK$4,Stac!$S26))=FALSE,IF(ISERR(FIND(CONCATENATE(AK$4,"+"),Stac!$S26))=FALSE,IF(ISERR(FIND(CONCATENATE(AK$4,"++"),Stac!$S26))=FALSE,IF(ISERR(FIND(CONCATENATE(AK$4,"+++"),Stac!$S26))=FALSE,"+++","++"),"+")," ")," ")</f>
        <v/>
      </c>
      <c r="AL25" s="219" t="str">
        <f>IF(ISERR(FIND(AL$4,Stac!$S26))=FALSE,IF(ISERR(FIND(CONCATENATE(AL$4,"+"),Stac!$S26))=FALSE,IF(ISERR(FIND(CONCATENATE(AL$4,"++"),Stac!$S26))=FALSE,IF(ISERR(FIND(CONCATENATE(AL$4,"+++"),Stac!$S26))=FALSE,"+++","++"),"+")," ")," ")</f>
        <v/>
      </c>
      <c r="AM25" s="219" t="str">
        <f>IF(ISERR(FIND(AM$4,Stac!$S26))=FALSE,IF(ISERR(FIND(CONCATENATE(AM$4,"+"),Stac!$S26))=FALSE,IF(ISERR(FIND(CONCATENATE(AM$4,"++"),Stac!$S26))=FALSE,IF(ISERR(FIND(CONCATENATE(AM$4,"+++"),Stac!$S26))=FALSE,"+++","++"),"+")," ")," ")</f>
        <v/>
      </c>
      <c r="AN25" s="219" t="str">
        <f>IF(ISERR(FIND(AN$4,Stac!$S26))=FALSE,IF(ISERR(FIND(CONCATENATE(AN$4,"+"),Stac!$S26))=FALSE,IF(ISERR(FIND(CONCATENATE(AN$4,"++"),Stac!$S26))=FALSE,IF(ISERR(FIND(CONCATENATE(AN$4,"+++"),Stac!$S26))=FALSE,"+++","++"),"+")," ")," ")</f>
        <v/>
      </c>
      <c r="AO25" s="219" t="str">
        <f>IF(ISERR(FIND(AO$4,Stac!$S26))=FALSE,IF(ISERR(FIND(CONCATENATE(AO$4,"+"),Stac!$S26))=FALSE,IF(ISERR(FIND(CONCATENATE(AO$4,"++"),Stac!$S26))=FALSE,IF(ISERR(FIND(CONCATENATE(AO$4,"+++"),Stac!$S26))=FALSE,"+++","++"),"+")," ")," ")</f>
        <v/>
      </c>
      <c r="AP25" s="219" t="str">
        <f>IF(ISERR(FIND(AP$4,Stac!$S26))=FALSE,IF(ISERR(FIND(CONCATENATE(AP$4,"+"),Stac!$S26))=FALSE,IF(ISERR(FIND(CONCATENATE(AP$4,"++"),Stac!$S26))=FALSE,IF(ISERR(FIND(CONCATENATE(AP$4,"+++"),Stac!$S26))=FALSE,"+++","++"),"+")," ")," ")</f>
        <v/>
      </c>
      <c r="AQ25" s="219" t="str">
        <f>IF(ISERR(FIND(AQ$4,Stac!$S26))=FALSE,IF(ISERR(FIND(CONCATENATE(AQ$4,"+"),Stac!$S26))=FALSE,IF(ISERR(FIND(CONCATENATE(AQ$4,"++"),Stac!$S26))=FALSE,IF(ISERR(FIND(CONCATENATE(AQ$4,"+++"),Stac!$S26))=FALSE,"+++","++"),"+")," ")," ")</f>
        <v/>
      </c>
      <c r="AR25" s="219" t="str">
        <f>IF(ISERR(FIND(AR$4,Stac!$S26))=FALSE,IF(ISERR(FIND(CONCATENATE(AR$4,"+"),Stac!$S26))=FALSE,IF(ISERR(FIND(CONCATENATE(AR$4,"++"),Stac!$S26))=FALSE,IF(ISERR(FIND(CONCATENATE(AR$4,"+++"),Stac!$S26))=FALSE,"+++","++"),"+")," ")," ")</f>
        <v/>
      </c>
      <c r="AS25" s="219" t="str">
        <f>IF(ISERR(FIND(AS$4,Stac!$S26))=FALSE,IF(ISERR(FIND(CONCATENATE(AS$4,"+"),Stac!$S26))=FALSE,IF(ISERR(FIND(CONCATENATE(AS$4,"++"),Stac!$S26))=FALSE,IF(ISERR(FIND(CONCATENATE(AS$4,"+++"),Stac!$S26))=FALSE,"+++","++"),"+")," ")," ")</f>
        <v/>
      </c>
      <c r="AT25" s="219" t="str">
        <f>IF(ISERR(FIND(AT$4,Stac!$S26))=FALSE,IF(ISERR(FIND(CONCATENATE(AT$4,"+"),Stac!$S26))=FALSE,IF(ISERR(FIND(CONCATENATE(AT$4,"++"),Stac!$S26))=FALSE,IF(ISERR(FIND(CONCATENATE(AT$4,"+++"),Stac!$S26))=FALSE,"+++","++"),"+")," ")," ")</f>
        <v/>
      </c>
      <c r="AU25" s="219" t="str">
        <f>IF(ISERR(FIND(AU$4,Stac!$S26))=FALSE,IF(ISERR(FIND(CONCATENATE(AU$4,"+"),Stac!$S26))=FALSE,IF(ISERR(FIND(CONCATENATE(AU$4,"++"),Stac!$S26))=FALSE,IF(ISERR(FIND(CONCATENATE(AU$4,"+++"),Stac!$S26))=FALSE,"+++","++"),"+")," ")," ")</f>
        <v/>
      </c>
      <c r="AV25" s="219" t="str">
        <f>IF(ISERR(FIND(AV$4,Stac!$S26))=FALSE,IF(ISERR(FIND(CONCATENATE(AV$4,"+"),Stac!$S26))=FALSE,IF(ISERR(FIND(CONCATENATE(AV$4,"++"),Stac!$S26))=FALSE,IF(ISERR(FIND(CONCATENATE(AV$4,"+++"),Stac!$S26))=FALSE,"+++","++"),"+")," ")," ")</f>
        <v/>
      </c>
      <c r="AW25" s="219" t="str">
        <f>IF(ISERR(FIND(AW$4,Stac!$S26))=FALSE,IF(ISERR(FIND(CONCATENATE(AW$4,"+"),Stac!$S26))=FALSE,IF(ISERR(FIND(CONCATENATE(AW$4,"++"),Stac!$S26))=FALSE,IF(ISERR(FIND(CONCATENATE(AW$4,"+++"),Stac!$S26))=FALSE,"+++","++"),"+")," ")," ")</f>
        <v/>
      </c>
      <c r="AX25" s="219" t="str">
        <f>IF(ISERR(FIND(AX$4,Stac!$S26))=FALSE,IF(ISERR(FIND(CONCATENATE(AX$4,"+"),Stac!$S26))=FALSE,IF(ISERR(FIND(CONCATENATE(AX$4,"++"),Stac!$S26))=FALSE,IF(ISERR(FIND(CONCATENATE(AX$4,"+++"),Stac!$S26))=FALSE,"+++","++"),"+")," ")," ")</f>
        <v/>
      </c>
      <c r="AY25" s="219" t="str">
        <f>IF(ISERR(FIND(AY$4,Stac!$S26))=FALSE,IF(ISERR(FIND(CONCATENATE(AY$4,"+"),Stac!$S26))=FALSE,IF(ISERR(FIND(CONCATENATE(AY$4,"++"),Stac!$S26))=FALSE,IF(ISERR(FIND(CONCATENATE(AY$4,"+++"),Stac!$S26))=FALSE,"+++","++"),"+")," ")," ")</f>
        <v/>
      </c>
      <c r="AZ25" s="219" t="str">
        <f>IF(ISERR(FIND(AZ$4,Stac!$S26))=FALSE,IF(ISERR(FIND(CONCATENATE(AZ$4,"+"),Stac!$S26))=FALSE,IF(ISERR(FIND(CONCATENATE(AZ$4,"++"),Stac!$S26))=FALSE,IF(ISERR(FIND(CONCATENATE(AZ$4,"+++"),Stac!$S26))=FALSE,"+++","++"),"+")," ")," ")</f>
        <v/>
      </c>
      <c r="BA25" s="219" t="str">
        <f>IF(ISERR(FIND(BA$4,Stac!$S26))=FALSE,IF(ISERR(FIND(CONCATENATE(BA$4,"+"),Stac!$S26))=FALSE,IF(ISERR(FIND(CONCATENATE(BA$4,"++"),Stac!$S26))=FALSE,IF(ISERR(FIND(CONCATENATE(BA$4,"+++"),Stac!$S26))=FALSE,"+++","++"),"+")," ")," ")</f>
        <v/>
      </c>
      <c r="BB25" s="219" t="str">
        <f>IF(ISERR(FIND(BB$4,Stac!$S26))=FALSE,IF(ISERR(FIND(CONCATENATE(BB$4,"+"),Stac!$S26))=FALSE,IF(ISERR(FIND(CONCATENATE(BB$4,"++"),Stac!$S26))=FALSE,IF(ISERR(FIND(CONCATENATE(BB$4,"+++"),Stac!$S26))=FALSE,"+++","++"),"+")," ")," ")</f>
        <v/>
      </c>
      <c r="BC25" s="219" t="str">
        <f>IF(ISERR(FIND(BC$4,Stac!$S26))=FALSE,IF(ISERR(FIND(CONCATENATE(BC$4,"+"),Stac!$S26))=FALSE,IF(ISERR(FIND(CONCATENATE(BC$4,"++"),Stac!$S26))=FALSE,IF(ISERR(FIND(CONCATENATE(BC$4,"+++"),Stac!$S26))=FALSE,"+++","++"),"+")," ")," ")</f>
        <v/>
      </c>
      <c r="BD25" s="219" t="str">
        <f>IF(ISERR(FIND(BD$4,Stac!$S26))=FALSE,IF(ISERR(FIND(CONCATENATE(BD$4,"+"),Stac!$S26))=FALSE,IF(ISERR(FIND(CONCATENATE(BD$4,"++"),Stac!$S26))=FALSE,IF(ISERR(FIND(CONCATENATE(BD$4,"+++"),Stac!$S26))=FALSE,"+++","++"),"+")," ")," ")</f>
        <v>++</v>
      </c>
      <c r="BE25" s="219" t="str">
        <f>IF(ISERR(FIND(BE$4,Stac!$S26))=FALSE,IF(ISERR(FIND(CONCATENATE(BE$4,"+"),Stac!$S26))=FALSE,IF(ISERR(FIND(CONCATENATE(BE$4,"++"),Stac!$S26))=FALSE,IF(ISERR(FIND(CONCATENATE(BE$4,"+++"),Stac!$S26))=FALSE,"+++","++"),"+")," ")," ")</f>
        <v/>
      </c>
      <c r="BF25" s="219" t="str">
        <f>IF(ISERR(FIND(BF$4,Stac!$S26))=FALSE,IF(ISERR(FIND(CONCATENATE(BF$4,"+"),Stac!$S26))=FALSE,IF(ISERR(FIND(CONCATENATE(BF$4,"++"),Stac!$S26))=FALSE,IF(ISERR(FIND(CONCATENATE(BF$4,"+++"),Stac!$S26))=FALSE,"+++","++"),"+")," ")," ")</f>
        <v/>
      </c>
      <c r="BG25" s="219" t="str">
        <f>IF(ISERR(FIND(BG$4,Stac!$S26))=FALSE,IF(ISERR(FIND(CONCATENATE(BG$4,"+"),Stac!$S26))=FALSE,IF(ISERR(FIND(CONCATENATE(BG$4,"++"),Stac!$S26))=FALSE,IF(ISERR(FIND(CONCATENATE(BG$4,"+++"),Stac!$S26))=FALSE,"+++","++"),"+")," ")," ")</f>
        <v/>
      </c>
      <c r="BH25" s="219" t="str">
        <f>IF(ISERR(FIND(BH$4,Stac!$S26))=FALSE,IF(ISERR(FIND(CONCATENATE(BH$4,"+"),Stac!$S26))=FALSE,IF(ISERR(FIND(CONCATENATE(BH$4,"++"),Stac!$S26))=FALSE,IF(ISERR(FIND(CONCATENATE(BH$4,"+++"),Stac!$S26))=FALSE,"+++","++"),"+")," ")," ")</f>
        <v/>
      </c>
      <c r="BI25" s="219" t="str">
        <f>IF(ISERR(FIND(BI$4,Stac!$S26))=FALSE,IF(ISERR(FIND(CONCATENATE(BI$4,"+"),Stac!$S26))=FALSE,IF(ISERR(FIND(CONCATENATE(BI$4,"++"),Stac!$S26))=FALSE,IF(ISERR(FIND(CONCATENATE(BI$4,"+++"),Stac!$S26))=FALSE,"+++","++"),"+")," ")," ")</f>
        <v/>
      </c>
      <c r="BJ25" s="219" t="str">
        <f>IF(ISERR(FIND(BJ$4,Stac!$S26))=FALSE,IF(ISERR(FIND(CONCATENATE(BJ$4,"+"),Stac!$S26))=FALSE,IF(ISERR(FIND(CONCATENATE(BJ$4,"++"),Stac!$S26))=FALSE,IF(ISERR(FIND(CONCATENATE(BJ$4,"+++"),Stac!$S26))=FALSE,"+++","++"),"+")," ")," ")</f>
        <v/>
      </c>
      <c r="BK25" s="219" t="str">
        <f>IF(ISERR(FIND(BK$4,Stac!$S26))=FALSE,IF(ISERR(FIND(CONCATENATE(BK$4,"+"),Stac!$S26))=FALSE,IF(ISERR(FIND(CONCATENATE(BK$4,"++"),Stac!$S26))=FALSE,IF(ISERR(FIND(CONCATENATE(BK$4,"+++"),Stac!$S26))=FALSE,"+++","++"),"+")," ")," ")</f>
        <v/>
      </c>
      <c r="BL25" s="219" t="str">
        <f>IF(ISERR(FIND(BL$4,Stac!$S26))=FALSE,IF(ISERR(FIND(CONCATENATE(BL$4,"+"),Stac!$S26))=FALSE,IF(ISERR(FIND(CONCATENATE(BL$4,"++"),Stac!$S26))=FALSE,IF(ISERR(FIND(CONCATENATE(BL$4,"+++"),Stac!$S26))=FALSE,"+++","++"),"+")," ")," ")</f>
        <v/>
      </c>
      <c r="BM25" s="219" t="str">
        <f>IF(ISERR(FIND(BM$4,Stac!$S26))=FALSE,IF(ISERR(FIND(CONCATENATE(BM$4,"+"),Stac!$S26))=FALSE,IF(ISERR(FIND(CONCATENATE(BM$4,"++"),Stac!$S26))=FALSE,IF(ISERR(FIND(CONCATENATE(BM$4,"+++"),Stac!$S26))=FALSE,"+++","++"),"+")," ")," ")</f>
        <v/>
      </c>
      <c r="BN25" s="88" t="str">
        <f>Stac!C26</f>
        <v>Programowanie strukturalne i obiektowe</v>
      </c>
      <c r="BO25" s="219" t="str">
        <f>IF(ISERR(FIND(BO$4,Stac!$T26))=FALSE,IF(ISERR(FIND(CONCATENATE(BO$4,"+"),Stac!$T26))=FALSE,IF(ISERR(FIND(CONCATENATE(BO$4,"++"),Stac!$T26))=FALSE,IF(ISERR(FIND(CONCATENATE(BO$4,"+++"),Stac!$T26))=FALSE,"+++","++"),"+")," ")," ")</f>
        <v>+</v>
      </c>
      <c r="BP25" s="219" t="str">
        <f>IF(ISERR(FIND(BP$4,Stac!$T26))=FALSE,IF(ISERR(FIND(CONCATENATE(BP$4,"+"),Stac!$T26))=FALSE,IF(ISERR(FIND(CONCATENATE(BP$4,"++"),Stac!$T26))=FALSE,IF(ISERR(FIND(CONCATENATE(BP$4,"+++"),Stac!$T26))=FALSE,"+++","++"),"+")," ")," ")</f>
        <v/>
      </c>
      <c r="BQ25" s="219" t="str">
        <f>IF(ISERR(FIND(BQ$4,Stac!$T26))=FALSE,IF(ISERR(FIND(CONCATENATE(BQ$4,"+"),Stac!$T26))=FALSE,IF(ISERR(FIND(CONCATENATE(BQ$4,"++"),Stac!$T26))=FALSE,IF(ISERR(FIND(CONCATENATE(BQ$4,"+++"),Stac!$T26))=FALSE,"+++","++"),"+")," ")," ")</f>
        <v/>
      </c>
      <c r="BR25" s="219" t="str">
        <f>IF(ISERR(FIND(BR$4,Stac!$T26))=FALSE,IF(ISERR(FIND(CONCATENATE(BR$4,"+"),Stac!$T26))=FALSE,IF(ISERR(FIND(CONCATENATE(BR$4,"++"),Stac!$T26))=FALSE,IF(ISERR(FIND(CONCATENATE(BR$4,"+++"),Stac!$T26))=FALSE,"+++","++"),"+")," ")," ")</f>
        <v/>
      </c>
      <c r="BS25" s="219" t="str">
        <f>IF(ISERR(FIND(BS$4,Stac!$T26))=FALSE,IF(ISERR(FIND(CONCATENATE(BS$4,"+"),Stac!$T26))=FALSE,IF(ISERR(FIND(CONCATENATE(BS$4,"++"),Stac!$T26))=FALSE,IF(ISERR(FIND(CONCATENATE(BS$4,"+++"),Stac!$T26))=FALSE,"+++","++"),"+")," ")," ")</f>
        <v/>
      </c>
      <c r="BT25" s="219" t="str">
        <f>IF(ISERR(FIND(BT$4,Stac!$T26))=FALSE,IF(ISERR(FIND(CONCATENATE(BT$4,"+"),Stac!$T26))=FALSE,IF(ISERR(FIND(CONCATENATE(BT$4,"++"),Stac!$T26))=FALSE,IF(ISERR(FIND(CONCATENATE(BT$4,"+++"),Stac!$T26))=FALSE,"+++","++"),"+")," ")," ")</f>
        <v/>
      </c>
      <c r="BU25" s="219" t="str">
        <f>IF(ISERR(FIND(BU$4,Stac!$T26))=FALSE,IF(ISERR(FIND(CONCATENATE(BU$4,"+"),Stac!$T26))=FALSE,IF(ISERR(FIND(CONCATENATE(BU$4,"++"),Stac!$T26))=FALSE,IF(ISERR(FIND(CONCATENATE(BU$4,"+++"),Stac!$T26))=FALSE,"+++","++"),"+")," ")," ")</f>
        <v/>
      </c>
    </row>
    <row r="26" spans="1:73" s="161" customFormat="1" ht="25.5">
      <c r="A26" s="88" t="str">
        <f>Stac!C27</f>
        <v>Równania różniczkowe i przekształcenia całkowe</v>
      </c>
      <c r="B26" s="47" t="str">
        <f>IF(ISERR(FIND(B$4,Stac!$R27))=FALSE,IF(ISERR(FIND(CONCATENATE(B$4,"+"),Stac!$R27))=FALSE,IF(ISERR(FIND(CONCATENATE(B$4,"++"),Stac!$R27))=FALSE,IF(ISERR(FIND(CONCATENATE(B$4,"+++"),Stac!$R27))=FALSE,"+++","++"),"+")," ")," ")</f>
        <v>+++</v>
      </c>
      <c r="C26" s="47" t="str">
        <f>IF(ISERR(FIND(C$4,Stac!$R27))=FALSE,IF(ISERR(FIND(CONCATENATE(C$4,"+"),Stac!$R27))=FALSE,IF(ISERR(FIND(CONCATENATE(C$4,"++"),Stac!$R27))=FALSE,IF(ISERR(FIND(CONCATENATE(C$4,"+++"),Stac!$R27))=FALSE,"+++","++"),"+")," ")," ")</f>
        <v/>
      </c>
      <c r="D26" s="47" t="str">
        <f>IF(ISERR(FIND(D$4,Stac!$R27))=FALSE,IF(ISERR(FIND(CONCATENATE(D$4,"+"),Stac!$R27))=FALSE,IF(ISERR(FIND(CONCATENATE(D$4,"++"),Stac!$R27))=FALSE,IF(ISERR(FIND(CONCATENATE(D$4,"+++"),Stac!$R27))=FALSE,"+++","++"),"+")," ")," ")</f>
        <v/>
      </c>
      <c r="E26" s="47" t="str">
        <f>IF(ISERR(FIND(E$4,Stac!$R27))=FALSE,IF(ISERR(FIND(CONCATENATE(E$4,"+"),Stac!$R27))=FALSE,IF(ISERR(FIND(CONCATENATE(E$4,"++"),Stac!$R27))=FALSE,IF(ISERR(FIND(CONCATENATE(E$4,"+++"),Stac!$R27))=FALSE,"+++","++"),"+")," ")," ")</f>
        <v/>
      </c>
      <c r="F26" s="47" t="str">
        <f>IF(ISERR(FIND(F$4,Stac!$R27))=FALSE,IF(ISERR(FIND(CONCATENATE(F$4,"+"),Stac!$R27))=FALSE,IF(ISERR(FIND(CONCATENATE(F$4,"++"),Stac!$R27))=FALSE,IF(ISERR(FIND(CONCATENATE(F$4,"+++"),Stac!$R27))=FALSE,"+++","++"),"+")," ")," ")</f>
        <v>++</v>
      </c>
      <c r="G26" s="47" t="str">
        <f>IF(ISERR(FIND(G$4,Stac!$R27))=FALSE,IF(ISERR(FIND(CONCATENATE(G$4,"+"),Stac!$R27))=FALSE,IF(ISERR(FIND(CONCATENATE(G$4,"++"),Stac!$R27))=FALSE,IF(ISERR(FIND(CONCATENATE(G$4,"+++"),Stac!$R27))=FALSE,"+++","++"),"+")," ")," ")</f>
        <v/>
      </c>
      <c r="H26" s="47" t="str">
        <f>IF(ISERR(FIND(H$4,Stac!$R27))=FALSE,IF(ISERR(FIND(CONCATENATE(H$4,"+"),Stac!$R27))=FALSE,IF(ISERR(FIND(CONCATENATE(H$4,"++"),Stac!$R27))=FALSE,IF(ISERR(FIND(CONCATENATE(H$4,"+++"),Stac!$R27))=FALSE,"+++","++"),"+")," ")," ")</f>
        <v/>
      </c>
      <c r="I26" s="47" t="str">
        <f>IF(ISERR(FIND(I$4,Stac!$R27))=FALSE,IF(ISERR(FIND(CONCATENATE(I$4,"+"),Stac!$R27))=FALSE,IF(ISERR(FIND(CONCATENATE(I$4,"++"),Stac!$R27))=FALSE,IF(ISERR(FIND(CONCATENATE(I$4,"+++"),Stac!$R27))=FALSE,"+++","++"),"+")," ")," ")</f>
        <v/>
      </c>
      <c r="J26" s="47" t="str">
        <f>IF(ISERR(FIND(J$4,Stac!$R27))=FALSE,IF(ISERR(FIND(CONCATENATE(J$4,"+"),Stac!$R27))=FALSE,IF(ISERR(FIND(CONCATENATE(J$4,"++"),Stac!$R27))=FALSE,IF(ISERR(FIND(CONCATENATE(J$4,"+++"),Stac!$R27))=FALSE,"+++","++"),"+")," ")," ")</f>
        <v/>
      </c>
      <c r="K26" s="47" t="str">
        <f>IF(ISERR(FIND(K$4,Stac!$R27))=FALSE,IF(ISERR(FIND(CONCATENATE(K$4,"+"),Stac!$R27))=FALSE,IF(ISERR(FIND(CONCATENATE(K$4,"++"),Stac!$R27))=FALSE,IF(ISERR(FIND(CONCATENATE(K$4,"+++"),Stac!$R27))=FALSE,"+++","++"),"+")," ")," ")</f>
        <v/>
      </c>
      <c r="L26" s="47" t="str">
        <f>IF(ISERR(FIND(L$4,Stac!$R27))=FALSE,IF(ISERR(FIND(CONCATENATE(L$4,"+"),Stac!$R27))=FALSE,IF(ISERR(FIND(CONCATENATE(L$4,"++"),Stac!$R27))=FALSE,IF(ISERR(FIND(CONCATENATE(L$4,"+++"),Stac!$R27))=FALSE,"+++","++"),"+")," ")," ")</f>
        <v/>
      </c>
      <c r="M26" s="47" t="str">
        <f>IF(ISERR(FIND(M$4,Stac!$R27))=FALSE,IF(ISERR(FIND(CONCATENATE(M$4,"+"),Stac!$R27))=FALSE,IF(ISERR(FIND(CONCATENATE(M$4,"++"),Stac!$R27))=FALSE,IF(ISERR(FIND(CONCATENATE(M$4,"+++"),Stac!$R27))=FALSE,"+++","++"),"+")," ")," ")</f>
        <v/>
      </c>
      <c r="N26" s="47" t="str">
        <f>IF(ISERR(FIND(N$4,Stac!$R27))=FALSE,IF(ISERR(FIND(CONCATENATE(N$4,"+"),Stac!$R27))=FALSE,IF(ISERR(FIND(CONCATENATE(N$4,"++"),Stac!$R27))=FALSE,IF(ISERR(FIND(CONCATENATE(N$4,"+++"),Stac!$R27))=FALSE,"+++","++"),"+")," ")," ")</f>
        <v/>
      </c>
      <c r="O26" s="47" t="str">
        <f>IF(ISERR(FIND(O$4,Stac!$R27))=FALSE,IF(ISERR(FIND(CONCATENATE(O$4,"+"),Stac!$R27))=FALSE,IF(ISERR(FIND(CONCATENATE(O$4,"++"),Stac!$R27))=FALSE,IF(ISERR(FIND(CONCATENATE(O$4,"+++"),Stac!$R27))=FALSE,"+++","++"),"+")," ")," ")</f>
        <v/>
      </c>
      <c r="P26" s="47" t="str">
        <f>IF(ISERR(FIND(P$4,Stac!$R27))=FALSE,IF(ISERR(FIND(CONCATENATE(P$4,"+"),Stac!$R27))=FALSE,IF(ISERR(FIND(CONCATENATE(P$4,"++"),Stac!$R27))=FALSE,IF(ISERR(FIND(CONCATENATE(P$4,"+++"),Stac!$R27))=FALSE,"+++","++"),"+")," ")," ")</f>
        <v/>
      </c>
      <c r="Q26" s="47" t="str">
        <f>IF(ISERR(FIND(Q$4,Stac!$R27))=FALSE,IF(ISERR(FIND(CONCATENATE(Q$4,"+"),Stac!$R27))=FALSE,IF(ISERR(FIND(CONCATENATE(Q$4,"++"),Stac!$R27))=FALSE,IF(ISERR(FIND(CONCATENATE(Q$4,"+++"),Stac!$R27))=FALSE,"+++","++"),"+")," ")," ")</f>
        <v/>
      </c>
      <c r="R26" s="47" t="str">
        <f>IF(ISERR(FIND(R$4,Stac!$R27))=FALSE,IF(ISERR(FIND(CONCATENATE(R$4,"+"),Stac!$R27))=FALSE,IF(ISERR(FIND(CONCATENATE(R$4,"++"),Stac!$R27))=FALSE,IF(ISERR(FIND(CONCATENATE(R$4,"+++"),Stac!$R27))=FALSE,"+++","++"),"+")," ")," ")</f>
        <v/>
      </c>
      <c r="S26" s="47" t="str">
        <f>IF(ISERR(FIND(S$4,Stac!$R27))=FALSE,IF(ISERR(FIND(CONCATENATE(S$4,"+"),Stac!$R27))=FALSE,IF(ISERR(FIND(CONCATENATE(S$4,"++"),Stac!$R27))=FALSE,IF(ISERR(FIND(CONCATENATE(S$4,"+++"),Stac!$R27))=FALSE,"+++","++"),"+")," ")," ")</f>
        <v/>
      </c>
      <c r="T26" s="47" t="str">
        <f>IF(ISERR(FIND(T$4,Stac!$R27))=FALSE,IF(ISERR(FIND(CONCATENATE(T$4,"+"),Stac!$R27))=FALSE,IF(ISERR(FIND(CONCATENATE(T$4,"++"),Stac!$R27))=FALSE,IF(ISERR(FIND(CONCATENATE(T$4,"+++"),Stac!$R27))=FALSE,"+++","++"),"+")," ")," ")</f>
        <v/>
      </c>
      <c r="U26" s="47" t="str">
        <f>IF(ISERR(FIND(U$4,Stac!$R27))=FALSE,IF(ISERR(FIND(CONCATENATE(U$4,"+"),Stac!$R27))=FALSE,IF(ISERR(FIND(CONCATENATE(U$4,"++"),Stac!$R27))=FALSE,IF(ISERR(FIND(CONCATENATE(U$4,"+++"),Stac!$R27))=FALSE,"+++","++"),"+")," ")," ")</f>
        <v/>
      </c>
      <c r="V26" s="47" t="str">
        <f>IF(ISERR(FIND(V$4,Stac!$R27))=FALSE,IF(ISERR(FIND(CONCATENATE(V$4,"+"),Stac!$R27))=FALSE,IF(ISERR(FIND(CONCATENATE(V$4,"++"),Stac!$R27))=FALSE,IF(ISERR(FIND(CONCATENATE(V$4,"+++"),Stac!$R27))=FALSE,"+++","++"),"+")," ")," ")</f>
        <v/>
      </c>
      <c r="W26" s="47" t="str">
        <f>IF(ISERR(FIND(W$4,Stac!$R27))=FALSE,IF(ISERR(FIND(CONCATENATE(W$4,"+"),Stac!$R27))=FALSE,IF(ISERR(FIND(CONCATENATE(W$4,"++"),Stac!$R27))=FALSE,IF(ISERR(FIND(CONCATENATE(W$4,"+++"),Stac!$R27))=FALSE,"+++","++"),"+")," ")," ")</f>
        <v/>
      </c>
      <c r="X26" s="47" t="str">
        <f>IF(ISERR(FIND(X$4,Stac!$R27))=FALSE,IF(ISERR(FIND(CONCATENATE(X$4,"+"),Stac!$R27))=FALSE,IF(ISERR(FIND(CONCATENATE(X$4,"++"),Stac!$R27))=FALSE,IF(ISERR(FIND(CONCATENATE(X$4,"+++"),Stac!$R27))=FALSE,"+++","++"),"+")," ")," ")</f>
        <v/>
      </c>
      <c r="Y26" s="47" t="str">
        <f>IF(ISERR(FIND(Y$4,Stac!$R27))=FALSE,IF(ISERR(FIND(CONCATENATE(Y$4,"+"),Stac!$R27))=FALSE,IF(ISERR(FIND(CONCATENATE(Y$4,"++"),Stac!$R27))=FALSE,IF(ISERR(FIND(CONCATENATE(Y$4,"+++"),Stac!$R27))=FALSE,"+++","++"),"+")," ")," ")</f>
        <v/>
      </c>
      <c r="Z26" s="47" t="str">
        <f>IF(ISERR(FIND(Z$4,Stac!$R27))=FALSE,IF(ISERR(FIND(CONCATENATE(Z$4,"+"),Stac!$R27))=FALSE,IF(ISERR(FIND(CONCATENATE(Z$4,"++"),Stac!$R27))=FALSE,IF(ISERR(FIND(CONCATENATE(Z$4,"+++"),Stac!$R27))=FALSE,"+++","++"),"+")," ")," ")</f>
        <v/>
      </c>
      <c r="AA26" s="47" t="str">
        <f>IF(ISERR(FIND(AA$4,Stac!$R27))=FALSE,IF(ISERR(FIND(CONCATENATE(AA$4,"+"),Stac!$R27))=FALSE,IF(ISERR(FIND(CONCATENATE(AA$4,"++"),Stac!$R27))=FALSE,IF(ISERR(FIND(CONCATENATE(AA$4,"+++"),Stac!$R27))=FALSE,"+++","++"),"+")," ")," ")</f>
        <v/>
      </c>
      <c r="AB26" s="47" t="str">
        <f>IF(ISERR(FIND(AB$4,Stac!$R27))=FALSE,IF(ISERR(FIND(CONCATENATE(AB$4,"+"),Stac!$R27))=FALSE,IF(ISERR(FIND(CONCATENATE(AB$4,"++"),Stac!$R27))=FALSE,IF(ISERR(FIND(CONCATENATE(AB$4,"+++"),Stac!$R27))=FALSE,"+++","++"),"+")," ")," ")</f>
        <v/>
      </c>
      <c r="AC26" s="47" t="str">
        <f>IF(ISERR(FIND(AC$4,Stac!$R27))=FALSE,IF(ISERR(FIND(CONCATENATE(AC$4,"+"),Stac!$R27))=FALSE,IF(ISERR(FIND(CONCATENATE(AC$4,"++"),Stac!$R27))=FALSE,IF(ISERR(FIND(CONCATENATE(AC$4,"+++"),Stac!$R27))=FALSE,"+++","++"),"+")," ")," ")</f>
        <v/>
      </c>
      <c r="AD26" s="88" t="str">
        <f>Stac!C27</f>
        <v>Równania różniczkowe i przekształcenia całkowe</v>
      </c>
      <c r="AE26" s="219" t="str">
        <f>IF(ISERR(FIND(AE$4,Stac!$S27))=FALSE,IF(ISERR(FIND(CONCATENATE(AE$4,"+"),Stac!$S27))=FALSE,IF(ISERR(FIND(CONCATENATE(AE$4,"++"),Stac!$S27))=FALSE,IF(ISERR(FIND(CONCATENATE(AE$4,"+++"),Stac!$S27))=FALSE,"+++","++"),"+")," ")," ")</f>
        <v>++</v>
      </c>
      <c r="AF26" s="219" t="str">
        <f>IF(ISERR(FIND(AF$4,Stac!$S27))=FALSE,IF(ISERR(FIND(CONCATENATE(AF$4,"+"),Stac!$S27))=FALSE,IF(ISERR(FIND(CONCATENATE(AF$4,"++"),Stac!$S27))=FALSE,IF(ISERR(FIND(CONCATENATE(AF$4,"+++"),Stac!$S27))=FALSE,"+++","++"),"+")," ")," ")</f>
        <v/>
      </c>
      <c r="AG26" s="219" t="str">
        <f>IF(ISERR(FIND(AG$4,Stac!$S27))=FALSE,IF(ISERR(FIND(CONCATENATE(AG$4,"+"),Stac!$S27))=FALSE,IF(ISERR(FIND(CONCATENATE(AG$4,"++"),Stac!$S27))=FALSE,IF(ISERR(FIND(CONCATENATE(AG$4,"+++"),Stac!$S27))=FALSE,"+++","++"),"+")," ")," ")</f>
        <v/>
      </c>
      <c r="AH26" s="219" t="str">
        <f>IF(ISERR(FIND(AH$4,Stac!$S27))=FALSE,IF(ISERR(FIND(CONCATENATE(AH$4,"+"),Stac!$S27))=FALSE,IF(ISERR(FIND(CONCATENATE(AH$4,"++"),Stac!$S27))=FALSE,IF(ISERR(FIND(CONCATENATE(AH$4,"+++"),Stac!$S27))=FALSE,"+++","++"),"+")," ")," ")</f>
        <v/>
      </c>
      <c r="AI26" s="219" t="str">
        <f>IF(ISERR(FIND(AI$4,Stac!$S27))=FALSE,IF(ISERR(FIND(CONCATENATE(AI$4,"+"),Stac!$S27))=FALSE,IF(ISERR(FIND(CONCATENATE(AI$4,"++"),Stac!$S27))=FALSE,IF(ISERR(FIND(CONCATENATE(AI$4,"+++"),Stac!$S27))=FALSE,"+++","++"),"+")," ")," ")</f>
        <v/>
      </c>
      <c r="AJ26" s="219" t="str">
        <f>IF(ISERR(FIND(AJ$4,Stac!$S27))=FALSE,IF(ISERR(FIND(CONCATENATE(AJ$4,"+"),Stac!$S27))=FALSE,IF(ISERR(FIND(CONCATENATE(AJ$4,"++"),Stac!$S27))=FALSE,IF(ISERR(FIND(CONCATENATE(AJ$4,"+++"),Stac!$S27))=FALSE,"+++","++"),"+")," ")," ")</f>
        <v/>
      </c>
      <c r="AK26" s="219" t="str">
        <f>IF(ISERR(FIND(AK$4,Stac!$S27))=FALSE,IF(ISERR(FIND(CONCATENATE(AK$4,"+"),Stac!$S27))=FALSE,IF(ISERR(FIND(CONCATENATE(AK$4,"++"),Stac!$S27))=FALSE,IF(ISERR(FIND(CONCATENATE(AK$4,"+++"),Stac!$S27))=FALSE,"+++","++"),"+")," ")," ")</f>
        <v/>
      </c>
      <c r="AL26" s="219" t="str">
        <f>IF(ISERR(FIND(AL$4,Stac!$S27))=FALSE,IF(ISERR(FIND(CONCATENATE(AL$4,"+"),Stac!$S27))=FALSE,IF(ISERR(FIND(CONCATENATE(AL$4,"++"),Stac!$S27))=FALSE,IF(ISERR(FIND(CONCATENATE(AL$4,"+++"),Stac!$S27))=FALSE,"+++","++"),"+")," ")," ")</f>
        <v/>
      </c>
      <c r="AM26" s="219" t="str">
        <f>IF(ISERR(FIND(AM$4,Stac!$S27))=FALSE,IF(ISERR(FIND(CONCATENATE(AM$4,"+"),Stac!$S27))=FALSE,IF(ISERR(FIND(CONCATENATE(AM$4,"++"),Stac!$S27))=FALSE,IF(ISERR(FIND(CONCATENATE(AM$4,"+++"),Stac!$S27))=FALSE,"+++","++"),"+")," ")," ")</f>
        <v>++</v>
      </c>
      <c r="AN26" s="219" t="str">
        <f>IF(ISERR(FIND(AN$4,Stac!$S27))=FALSE,IF(ISERR(FIND(CONCATENATE(AN$4,"+"),Stac!$S27))=FALSE,IF(ISERR(FIND(CONCATENATE(AN$4,"++"),Stac!$S27))=FALSE,IF(ISERR(FIND(CONCATENATE(AN$4,"+++"),Stac!$S27))=FALSE,"+++","++"),"+")," ")," ")</f>
        <v/>
      </c>
      <c r="AO26" s="219" t="str">
        <f>IF(ISERR(FIND(AO$4,Stac!$S27))=FALSE,IF(ISERR(FIND(CONCATENATE(AO$4,"+"),Stac!$S27))=FALSE,IF(ISERR(FIND(CONCATENATE(AO$4,"++"),Stac!$S27))=FALSE,IF(ISERR(FIND(CONCATENATE(AO$4,"+++"),Stac!$S27))=FALSE,"+++","++"),"+")," ")," ")</f>
        <v/>
      </c>
      <c r="AP26" s="219" t="str">
        <f>IF(ISERR(FIND(AP$4,Stac!$S27))=FALSE,IF(ISERR(FIND(CONCATENATE(AP$4,"+"),Stac!$S27))=FALSE,IF(ISERR(FIND(CONCATENATE(AP$4,"++"),Stac!$S27))=FALSE,IF(ISERR(FIND(CONCATENATE(AP$4,"+++"),Stac!$S27))=FALSE,"+++","++"),"+")," ")," ")</f>
        <v/>
      </c>
      <c r="AQ26" s="219" t="str">
        <f>IF(ISERR(FIND(AQ$4,Stac!$S27))=FALSE,IF(ISERR(FIND(CONCATENATE(AQ$4,"+"),Stac!$S27))=FALSE,IF(ISERR(FIND(CONCATENATE(AQ$4,"++"),Stac!$S27))=FALSE,IF(ISERR(FIND(CONCATENATE(AQ$4,"+++"),Stac!$S27))=FALSE,"+++","++"),"+")," ")," ")</f>
        <v/>
      </c>
      <c r="AR26" s="219" t="str">
        <f>IF(ISERR(FIND(AR$4,Stac!$S27))=FALSE,IF(ISERR(FIND(CONCATENATE(AR$4,"+"),Stac!$S27))=FALSE,IF(ISERR(FIND(CONCATENATE(AR$4,"++"),Stac!$S27))=FALSE,IF(ISERR(FIND(CONCATENATE(AR$4,"+++"),Stac!$S27))=FALSE,"+++","++"),"+")," ")," ")</f>
        <v/>
      </c>
      <c r="AS26" s="219" t="str">
        <f>IF(ISERR(FIND(AS$4,Stac!$S27))=FALSE,IF(ISERR(FIND(CONCATENATE(AS$4,"+"),Stac!$S27))=FALSE,IF(ISERR(FIND(CONCATENATE(AS$4,"++"),Stac!$S27))=FALSE,IF(ISERR(FIND(CONCATENATE(AS$4,"+++"),Stac!$S27))=FALSE,"+++","++"),"+")," ")," ")</f>
        <v/>
      </c>
      <c r="AT26" s="219" t="str">
        <f>IF(ISERR(FIND(AT$4,Stac!$S27))=FALSE,IF(ISERR(FIND(CONCATENATE(AT$4,"+"),Stac!$S27))=FALSE,IF(ISERR(FIND(CONCATENATE(AT$4,"++"),Stac!$S27))=FALSE,IF(ISERR(FIND(CONCATENATE(AT$4,"+++"),Stac!$S27))=FALSE,"+++","++"),"+")," ")," ")</f>
        <v/>
      </c>
      <c r="AU26" s="219" t="str">
        <f>IF(ISERR(FIND(AU$4,Stac!$S27))=FALSE,IF(ISERR(FIND(CONCATENATE(AU$4,"+"),Stac!$S27))=FALSE,IF(ISERR(FIND(CONCATENATE(AU$4,"++"),Stac!$S27))=FALSE,IF(ISERR(FIND(CONCATENATE(AU$4,"+++"),Stac!$S27))=FALSE,"+++","++"),"+")," ")," ")</f>
        <v/>
      </c>
      <c r="AV26" s="219" t="str">
        <f>IF(ISERR(FIND(AV$4,Stac!$S27))=FALSE,IF(ISERR(FIND(CONCATENATE(AV$4,"+"),Stac!$S27))=FALSE,IF(ISERR(FIND(CONCATENATE(AV$4,"++"),Stac!$S27))=FALSE,IF(ISERR(FIND(CONCATENATE(AV$4,"+++"),Stac!$S27))=FALSE,"+++","++"),"+")," ")," ")</f>
        <v/>
      </c>
      <c r="AW26" s="219" t="str">
        <f>IF(ISERR(FIND(AW$4,Stac!$S27))=FALSE,IF(ISERR(FIND(CONCATENATE(AW$4,"+"),Stac!$S27))=FALSE,IF(ISERR(FIND(CONCATENATE(AW$4,"++"),Stac!$S27))=FALSE,IF(ISERR(FIND(CONCATENATE(AW$4,"+++"),Stac!$S27))=FALSE,"+++","++"),"+")," ")," ")</f>
        <v/>
      </c>
      <c r="AX26" s="219" t="str">
        <f>IF(ISERR(FIND(AX$4,Stac!$S27))=FALSE,IF(ISERR(FIND(CONCATENATE(AX$4,"+"),Stac!$S27))=FALSE,IF(ISERR(FIND(CONCATENATE(AX$4,"++"),Stac!$S27))=FALSE,IF(ISERR(FIND(CONCATENATE(AX$4,"+++"),Stac!$S27))=FALSE,"+++","++"),"+")," ")," ")</f>
        <v/>
      </c>
      <c r="AY26" s="219" t="str">
        <f>IF(ISERR(FIND(AY$4,Stac!$S27))=FALSE,IF(ISERR(FIND(CONCATENATE(AY$4,"+"),Stac!$S27))=FALSE,IF(ISERR(FIND(CONCATENATE(AY$4,"++"),Stac!$S27))=FALSE,IF(ISERR(FIND(CONCATENATE(AY$4,"+++"),Stac!$S27))=FALSE,"+++","++"),"+")," ")," ")</f>
        <v/>
      </c>
      <c r="AZ26" s="219" t="str">
        <f>IF(ISERR(FIND(AZ$4,Stac!$S27))=FALSE,IF(ISERR(FIND(CONCATENATE(AZ$4,"+"),Stac!$S27))=FALSE,IF(ISERR(FIND(CONCATENATE(AZ$4,"++"),Stac!$S27))=FALSE,IF(ISERR(FIND(CONCATENATE(AZ$4,"+++"),Stac!$S27))=FALSE,"+++","++"),"+")," ")," ")</f>
        <v/>
      </c>
      <c r="BA26" s="219" t="str">
        <f>IF(ISERR(FIND(BA$4,Stac!$S27))=FALSE,IF(ISERR(FIND(CONCATENATE(BA$4,"+"),Stac!$S27))=FALSE,IF(ISERR(FIND(CONCATENATE(BA$4,"++"),Stac!$S27))=FALSE,IF(ISERR(FIND(CONCATENATE(BA$4,"+++"),Stac!$S27))=FALSE,"+++","++"),"+")," ")," ")</f>
        <v/>
      </c>
      <c r="BB26" s="219" t="str">
        <f>IF(ISERR(FIND(BB$4,Stac!$S27))=FALSE,IF(ISERR(FIND(CONCATENATE(BB$4,"+"),Stac!$S27))=FALSE,IF(ISERR(FIND(CONCATENATE(BB$4,"++"),Stac!$S27))=FALSE,IF(ISERR(FIND(CONCATENATE(BB$4,"+++"),Stac!$S27))=FALSE,"+++","++"),"+")," ")," ")</f>
        <v/>
      </c>
      <c r="BC26" s="219" t="str">
        <f>IF(ISERR(FIND(BC$4,Stac!$S27))=FALSE,IF(ISERR(FIND(CONCATENATE(BC$4,"+"),Stac!$S27))=FALSE,IF(ISERR(FIND(CONCATENATE(BC$4,"++"),Stac!$S27))=FALSE,IF(ISERR(FIND(CONCATENATE(BC$4,"+++"),Stac!$S27))=FALSE,"+++","++"),"+")," ")," ")</f>
        <v/>
      </c>
      <c r="BD26" s="219" t="str">
        <f>IF(ISERR(FIND(BD$4,Stac!$S27))=FALSE,IF(ISERR(FIND(CONCATENATE(BD$4,"+"),Stac!$S27))=FALSE,IF(ISERR(FIND(CONCATENATE(BD$4,"++"),Stac!$S27))=FALSE,IF(ISERR(FIND(CONCATENATE(BD$4,"+++"),Stac!$S27))=FALSE,"+++","++"),"+")," ")," ")</f>
        <v/>
      </c>
      <c r="BE26" s="219" t="str">
        <f>IF(ISERR(FIND(BE$4,Stac!$S27))=FALSE,IF(ISERR(FIND(CONCATENATE(BE$4,"+"),Stac!$S27))=FALSE,IF(ISERR(FIND(CONCATENATE(BE$4,"++"),Stac!$S27))=FALSE,IF(ISERR(FIND(CONCATENATE(BE$4,"+++"),Stac!$S27))=FALSE,"+++","++"),"+")," ")," ")</f>
        <v/>
      </c>
      <c r="BF26" s="219" t="str">
        <f>IF(ISERR(FIND(BF$4,Stac!$S27))=FALSE,IF(ISERR(FIND(CONCATENATE(BF$4,"+"),Stac!$S27))=FALSE,IF(ISERR(FIND(CONCATENATE(BF$4,"++"),Stac!$S27))=FALSE,IF(ISERR(FIND(CONCATENATE(BF$4,"+++"),Stac!$S27))=FALSE,"+++","++"),"+")," ")," ")</f>
        <v/>
      </c>
      <c r="BG26" s="219" t="str">
        <f>IF(ISERR(FIND(BG$4,Stac!$S27))=FALSE,IF(ISERR(FIND(CONCATENATE(BG$4,"+"),Stac!$S27))=FALSE,IF(ISERR(FIND(CONCATENATE(BG$4,"++"),Stac!$S27))=FALSE,IF(ISERR(FIND(CONCATENATE(BG$4,"+++"),Stac!$S27))=FALSE,"+++","++"),"+")," ")," ")</f>
        <v/>
      </c>
      <c r="BH26" s="219" t="str">
        <f>IF(ISERR(FIND(BH$4,Stac!$S27))=FALSE,IF(ISERR(FIND(CONCATENATE(BH$4,"+"),Stac!$S27))=FALSE,IF(ISERR(FIND(CONCATENATE(BH$4,"++"),Stac!$S27))=FALSE,IF(ISERR(FIND(CONCATENATE(BH$4,"+++"),Stac!$S27))=FALSE,"+++","++"),"+")," ")," ")</f>
        <v/>
      </c>
      <c r="BI26" s="219" t="str">
        <f>IF(ISERR(FIND(BI$4,Stac!$S27))=FALSE,IF(ISERR(FIND(CONCATENATE(BI$4,"+"),Stac!$S27))=FALSE,IF(ISERR(FIND(CONCATENATE(BI$4,"++"),Stac!$S27))=FALSE,IF(ISERR(FIND(CONCATENATE(BI$4,"+++"),Stac!$S27))=FALSE,"+++","++"),"+")," ")," ")</f>
        <v/>
      </c>
      <c r="BJ26" s="219" t="str">
        <f>IF(ISERR(FIND(BJ$4,Stac!$S27))=FALSE,IF(ISERR(FIND(CONCATENATE(BJ$4,"+"),Stac!$S27))=FALSE,IF(ISERR(FIND(CONCATENATE(BJ$4,"++"),Stac!$S27))=FALSE,IF(ISERR(FIND(CONCATENATE(BJ$4,"+++"),Stac!$S27))=FALSE,"+++","++"),"+")," ")," ")</f>
        <v/>
      </c>
      <c r="BK26" s="219" t="str">
        <f>IF(ISERR(FIND(BK$4,Stac!$S27))=FALSE,IF(ISERR(FIND(CONCATENATE(BK$4,"+"),Stac!$S27))=FALSE,IF(ISERR(FIND(CONCATENATE(BK$4,"++"),Stac!$S27))=FALSE,IF(ISERR(FIND(CONCATENATE(BK$4,"+++"),Stac!$S27))=FALSE,"+++","++"),"+")," ")," ")</f>
        <v/>
      </c>
      <c r="BL26" s="219" t="str">
        <f>IF(ISERR(FIND(BL$4,Stac!$S27))=FALSE,IF(ISERR(FIND(CONCATENATE(BL$4,"+"),Stac!$S27))=FALSE,IF(ISERR(FIND(CONCATENATE(BL$4,"++"),Stac!$S27))=FALSE,IF(ISERR(FIND(CONCATENATE(BL$4,"+++"),Stac!$S27))=FALSE,"+++","++"),"+")," ")," ")</f>
        <v/>
      </c>
      <c r="BM26" s="219" t="str">
        <f>IF(ISERR(FIND(BM$4,Stac!$S27))=FALSE,IF(ISERR(FIND(CONCATENATE(BM$4,"+"),Stac!$S27))=FALSE,IF(ISERR(FIND(CONCATENATE(BM$4,"++"),Stac!$S27))=FALSE,IF(ISERR(FIND(CONCATENATE(BM$4,"+++"),Stac!$S27))=FALSE,"+++","++"),"+")," ")," ")</f>
        <v/>
      </c>
      <c r="BN26" s="88" t="str">
        <f>Stac!C27</f>
        <v>Równania różniczkowe i przekształcenia całkowe</v>
      </c>
      <c r="BO26" s="219" t="str">
        <f>IF(ISERR(FIND(BO$4,Stac!$T27))=FALSE,IF(ISERR(FIND(CONCATENATE(BO$4,"+"),Stac!$T27))=FALSE,IF(ISERR(FIND(CONCATENATE(BO$4,"++"),Stac!$T27))=FALSE,IF(ISERR(FIND(CONCATENATE(BO$4,"+++"),Stac!$T27))=FALSE,"+++","++"),"+")," ")," ")</f>
        <v>+</v>
      </c>
      <c r="BP26" s="219" t="str">
        <f>IF(ISERR(FIND(BP$4,Stac!$T27))=FALSE,IF(ISERR(FIND(CONCATENATE(BP$4,"+"),Stac!$T27))=FALSE,IF(ISERR(FIND(CONCATENATE(BP$4,"++"),Stac!$T27))=FALSE,IF(ISERR(FIND(CONCATENATE(BP$4,"+++"),Stac!$T27))=FALSE,"+++","++"),"+")," ")," ")</f>
        <v/>
      </c>
      <c r="BQ26" s="219" t="str">
        <f>IF(ISERR(FIND(BQ$4,Stac!$T27))=FALSE,IF(ISERR(FIND(CONCATENATE(BQ$4,"+"),Stac!$T27))=FALSE,IF(ISERR(FIND(CONCATENATE(BQ$4,"++"),Stac!$T27))=FALSE,IF(ISERR(FIND(CONCATENATE(BQ$4,"+++"),Stac!$T27))=FALSE,"+++","++"),"+")," ")," ")</f>
        <v/>
      </c>
      <c r="BR26" s="219" t="str">
        <f>IF(ISERR(FIND(BR$4,Stac!$T27))=FALSE,IF(ISERR(FIND(CONCATENATE(BR$4,"+"),Stac!$T27))=FALSE,IF(ISERR(FIND(CONCATENATE(BR$4,"++"),Stac!$T27))=FALSE,IF(ISERR(FIND(CONCATENATE(BR$4,"+++"),Stac!$T27))=FALSE,"+++","++"),"+")," ")," ")</f>
        <v/>
      </c>
      <c r="BS26" s="219" t="str">
        <f>IF(ISERR(FIND(BS$4,Stac!$T27))=FALSE,IF(ISERR(FIND(CONCATENATE(BS$4,"+"),Stac!$T27))=FALSE,IF(ISERR(FIND(CONCATENATE(BS$4,"++"),Stac!$T27))=FALSE,IF(ISERR(FIND(CONCATENATE(BS$4,"+++"),Stac!$T27))=FALSE,"+++","++"),"+")," ")," ")</f>
        <v/>
      </c>
      <c r="BT26" s="219" t="str">
        <f>IF(ISERR(FIND(BT$4,Stac!$T27))=FALSE,IF(ISERR(FIND(CONCATENATE(BT$4,"+"),Stac!$T27))=FALSE,IF(ISERR(FIND(CONCATENATE(BT$4,"++"),Stac!$T27))=FALSE,IF(ISERR(FIND(CONCATENATE(BT$4,"+++"),Stac!$T27))=FALSE,"+++","++"),"+")," ")," ")</f>
        <v/>
      </c>
      <c r="BU26" s="219" t="str">
        <f>IF(ISERR(FIND(BU$4,Stac!$T27))=FALSE,IF(ISERR(FIND(CONCATENATE(BU$4,"+"),Stac!$T27))=FALSE,IF(ISERR(FIND(CONCATENATE(BU$4,"++"),Stac!$T27))=FALSE,IF(ISERR(FIND(CONCATENATE(BU$4,"+++"),Stac!$T27))=FALSE,"+++","++"),"+")," ")," ")</f>
        <v/>
      </c>
    </row>
    <row r="27" spans="1:73" s="161" customFormat="1">
      <c r="A27" s="88" t="str">
        <f>Stac!C28</f>
        <v>Metody numeryczne i symulacja</v>
      </c>
      <c r="B27" s="47" t="str">
        <f>IF(ISERR(FIND(B$4,Stac!$R28))=FALSE,IF(ISERR(FIND(CONCATENATE(B$4,"+"),Stac!$R28))=FALSE,IF(ISERR(FIND(CONCATENATE(B$4,"++"),Stac!$R28))=FALSE,IF(ISERR(FIND(CONCATENATE(B$4,"+++"),Stac!$R28))=FALSE,"+++","++"),"+")," ")," ")</f>
        <v>++</v>
      </c>
      <c r="C27" s="47" t="str">
        <f>IF(ISERR(FIND(C$4,Stac!$R28))=FALSE,IF(ISERR(FIND(CONCATENATE(C$4,"+"),Stac!$R28))=FALSE,IF(ISERR(FIND(CONCATENATE(C$4,"++"),Stac!$R28))=FALSE,IF(ISERR(FIND(CONCATENATE(C$4,"+++"),Stac!$R28))=FALSE,"+++","++"),"+")," ")," ")</f>
        <v/>
      </c>
      <c r="D27" s="47" t="str">
        <f>IF(ISERR(FIND(D$4,Stac!$R28))=FALSE,IF(ISERR(FIND(CONCATENATE(D$4,"+"),Stac!$R28))=FALSE,IF(ISERR(FIND(CONCATENATE(D$4,"++"),Stac!$R28))=FALSE,IF(ISERR(FIND(CONCATENATE(D$4,"+++"),Stac!$R28))=FALSE,"+++","++"),"+")," ")," ")</f>
        <v/>
      </c>
      <c r="E27" s="47" t="str">
        <f>IF(ISERR(FIND(E$4,Stac!$R28))=FALSE,IF(ISERR(FIND(CONCATENATE(E$4,"+"),Stac!$R28))=FALSE,IF(ISERR(FIND(CONCATENATE(E$4,"++"),Stac!$R28))=FALSE,IF(ISERR(FIND(CONCATENATE(E$4,"+++"),Stac!$R28))=FALSE,"+++","++"),"+")," ")," ")</f>
        <v/>
      </c>
      <c r="F27" s="47" t="str">
        <f>IF(ISERR(FIND(F$4,Stac!$R28))=FALSE,IF(ISERR(FIND(CONCATENATE(F$4,"+"),Stac!$R28))=FALSE,IF(ISERR(FIND(CONCATENATE(F$4,"++"),Stac!$R28))=FALSE,IF(ISERR(FIND(CONCATENATE(F$4,"+++"),Stac!$R28))=FALSE,"+++","++"),"+")," ")," ")</f>
        <v/>
      </c>
      <c r="G27" s="47" t="str">
        <f>IF(ISERR(FIND(G$4,Stac!$R28))=FALSE,IF(ISERR(FIND(CONCATENATE(G$4,"+"),Stac!$R28))=FALSE,IF(ISERR(FIND(CONCATENATE(G$4,"++"),Stac!$R28))=FALSE,IF(ISERR(FIND(CONCATENATE(G$4,"+++"),Stac!$R28))=FALSE,"+++","++"),"+")," ")," ")</f>
        <v/>
      </c>
      <c r="H27" s="47" t="str">
        <f>IF(ISERR(FIND(H$4,Stac!$R28))=FALSE,IF(ISERR(FIND(CONCATENATE(H$4,"+"),Stac!$R28))=FALSE,IF(ISERR(FIND(CONCATENATE(H$4,"++"),Stac!$R28))=FALSE,IF(ISERR(FIND(CONCATENATE(H$4,"+++"),Stac!$R28))=FALSE,"+++","++"),"+")," ")," ")</f>
        <v/>
      </c>
      <c r="I27" s="47" t="str">
        <f>IF(ISERR(FIND(I$4,Stac!$R28))=FALSE,IF(ISERR(FIND(CONCATENATE(I$4,"+"),Stac!$R28))=FALSE,IF(ISERR(FIND(CONCATENATE(I$4,"++"),Stac!$R28))=FALSE,IF(ISERR(FIND(CONCATENATE(I$4,"+++"),Stac!$R28))=FALSE,"+++","++"),"+")," ")," ")</f>
        <v/>
      </c>
      <c r="J27" s="47" t="str">
        <f>IF(ISERR(FIND(J$4,Stac!$R28))=FALSE,IF(ISERR(FIND(CONCATENATE(J$4,"+"),Stac!$R28))=FALSE,IF(ISERR(FIND(CONCATENATE(J$4,"++"),Stac!$R28))=FALSE,IF(ISERR(FIND(CONCATENATE(J$4,"+++"),Stac!$R28))=FALSE,"+++","++"),"+")," ")," ")</f>
        <v/>
      </c>
      <c r="K27" s="47" t="str">
        <f>IF(ISERR(FIND(K$4,Stac!$R28))=FALSE,IF(ISERR(FIND(CONCATENATE(K$4,"+"),Stac!$R28))=FALSE,IF(ISERR(FIND(CONCATENATE(K$4,"++"),Stac!$R28))=FALSE,IF(ISERR(FIND(CONCATENATE(K$4,"+++"),Stac!$R28))=FALSE,"+++","++"),"+")," ")," ")</f>
        <v>+</v>
      </c>
      <c r="L27" s="47" t="str">
        <f>IF(ISERR(FIND(L$4,Stac!$R28))=FALSE,IF(ISERR(FIND(CONCATENATE(L$4,"+"),Stac!$R28))=FALSE,IF(ISERR(FIND(CONCATENATE(L$4,"++"),Stac!$R28))=FALSE,IF(ISERR(FIND(CONCATENATE(L$4,"+++"),Stac!$R28))=FALSE,"+++","++"),"+")," ")," ")</f>
        <v/>
      </c>
      <c r="M27" s="47" t="str">
        <f>IF(ISERR(FIND(M$4,Stac!$R28))=FALSE,IF(ISERR(FIND(CONCATENATE(M$4,"+"),Stac!$R28))=FALSE,IF(ISERR(FIND(CONCATENATE(M$4,"++"),Stac!$R28))=FALSE,IF(ISERR(FIND(CONCATENATE(M$4,"+++"),Stac!$R28))=FALSE,"+++","++"),"+")," ")," ")</f>
        <v/>
      </c>
      <c r="N27" s="47" t="str">
        <f>IF(ISERR(FIND(N$4,Stac!$R28))=FALSE,IF(ISERR(FIND(CONCATENATE(N$4,"+"),Stac!$R28))=FALSE,IF(ISERR(FIND(CONCATENATE(N$4,"++"),Stac!$R28))=FALSE,IF(ISERR(FIND(CONCATENATE(N$4,"+++"),Stac!$R28))=FALSE,"+++","++"),"+")," ")," ")</f>
        <v/>
      </c>
      <c r="O27" s="47" t="str">
        <f>IF(ISERR(FIND(O$4,Stac!$R28))=FALSE,IF(ISERR(FIND(CONCATENATE(O$4,"+"),Stac!$R28))=FALSE,IF(ISERR(FIND(CONCATENATE(O$4,"++"),Stac!$R28))=FALSE,IF(ISERR(FIND(CONCATENATE(O$4,"+++"),Stac!$R28))=FALSE,"+++","++"),"+")," ")," ")</f>
        <v/>
      </c>
      <c r="P27" s="47" t="str">
        <f>IF(ISERR(FIND(P$4,Stac!$R28))=FALSE,IF(ISERR(FIND(CONCATENATE(P$4,"+"),Stac!$R28))=FALSE,IF(ISERR(FIND(CONCATENATE(P$4,"++"),Stac!$R28))=FALSE,IF(ISERR(FIND(CONCATENATE(P$4,"+++"),Stac!$R28))=FALSE,"+++","++"),"+")," ")," ")</f>
        <v/>
      </c>
      <c r="Q27" s="47" t="str">
        <f>IF(ISERR(FIND(Q$4,Stac!$R28))=FALSE,IF(ISERR(FIND(CONCATENATE(Q$4,"+"),Stac!$R28))=FALSE,IF(ISERR(FIND(CONCATENATE(Q$4,"++"),Stac!$R28))=FALSE,IF(ISERR(FIND(CONCATENATE(Q$4,"+++"),Stac!$R28))=FALSE,"+++","++"),"+")," ")," ")</f>
        <v/>
      </c>
      <c r="R27" s="47" t="str">
        <f>IF(ISERR(FIND(R$4,Stac!$R28))=FALSE,IF(ISERR(FIND(CONCATENATE(R$4,"+"),Stac!$R28))=FALSE,IF(ISERR(FIND(CONCATENATE(R$4,"++"),Stac!$R28))=FALSE,IF(ISERR(FIND(CONCATENATE(R$4,"+++"),Stac!$R28))=FALSE,"+++","++"),"+")," ")," ")</f>
        <v/>
      </c>
      <c r="S27" s="47" t="str">
        <f>IF(ISERR(FIND(S$4,Stac!$R28))=FALSE,IF(ISERR(FIND(CONCATENATE(S$4,"+"),Stac!$R28))=FALSE,IF(ISERR(FIND(CONCATENATE(S$4,"++"),Stac!$R28))=FALSE,IF(ISERR(FIND(CONCATENATE(S$4,"+++"),Stac!$R28))=FALSE,"+++","++"),"+")," ")," ")</f>
        <v/>
      </c>
      <c r="T27" s="47" t="str">
        <f>IF(ISERR(FIND(T$4,Stac!$R28))=FALSE,IF(ISERR(FIND(CONCATENATE(T$4,"+"),Stac!$R28))=FALSE,IF(ISERR(FIND(CONCATENATE(T$4,"++"),Stac!$R28))=FALSE,IF(ISERR(FIND(CONCATENATE(T$4,"+++"),Stac!$R28))=FALSE,"+++","++"),"+")," ")," ")</f>
        <v/>
      </c>
      <c r="U27" s="47" t="str">
        <f>IF(ISERR(FIND(U$4,Stac!$R28))=FALSE,IF(ISERR(FIND(CONCATENATE(U$4,"+"),Stac!$R28))=FALSE,IF(ISERR(FIND(CONCATENATE(U$4,"++"),Stac!$R28))=FALSE,IF(ISERR(FIND(CONCATENATE(U$4,"+++"),Stac!$R28))=FALSE,"+++","++"),"+")," ")," ")</f>
        <v/>
      </c>
      <c r="V27" s="47" t="str">
        <f>IF(ISERR(FIND(V$4,Stac!$R28))=FALSE,IF(ISERR(FIND(CONCATENATE(V$4,"+"),Stac!$R28))=FALSE,IF(ISERR(FIND(CONCATENATE(V$4,"++"),Stac!$R28))=FALSE,IF(ISERR(FIND(CONCATENATE(V$4,"+++"),Stac!$R28))=FALSE,"+++","++"),"+")," ")," ")</f>
        <v/>
      </c>
      <c r="W27" s="47" t="str">
        <f>IF(ISERR(FIND(W$4,Stac!$R28))=FALSE,IF(ISERR(FIND(CONCATENATE(W$4,"+"),Stac!$R28))=FALSE,IF(ISERR(FIND(CONCATENATE(W$4,"++"),Stac!$R28))=FALSE,IF(ISERR(FIND(CONCATENATE(W$4,"+++"),Stac!$R28))=FALSE,"+++","++"),"+")," ")," ")</f>
        <v/>
      </c>
      <c r="X27" s="47" t="str">
        <f>IF(ISERR(FIND(X$4,Stac!$R28))=FALSE,IF(ISERR(FIND(CONCATENATE(X$4,"+"),Stac!$R28))=FALSE,IF(ISERR(FIND(CONCATENATE(X$4,"++"),Stac!$R28))=FALSE,IF(ISERR(FIND(CONCATENATE(X$4,"+++"),Stac!$R28))=FALSE,"+++","++"),"+")," ")," ")</f>
        <v/>
      </c>
      <c r="Y27" s="47" t="str">
        <f>IF(ISERR(FIND(Y$4,Stac!$R28))=FALSE,IF(ISERR(FIND(CONCATENATE(Y$4,"+"),Stac!$R28))=FALSE,IF(ISERR(FIND(CONCATENATE(Y$4,"++"),Stac!$R28))=FALSE,IF(ISERR(FIND(CONCATENATE(Y$4,"+++"),Stac!$R28))=FALSE,"+++","++"),"+")," ")," ")</f>
        <v/>
      </c>
      <c r="Z27" s="47" t="str">
        <f>IF(ISERR(FIND(Z$4,Stac!$R28))=FALSE,IF(ISERR(FIND(CONCATENATE(Z$4,"+"),Stac!$R28))=FALSE,IF(ISERR(FIND(CONCATENATE(Z$4,"++"),Stac!$R28))=FALSE,IF(ISERR(FIND(CONCATENATE(Z$4,"+++"),Stac!$R28))=FALSE,"+++","++"),"+")," ")," ")</f>
        <v/>
      </c>
      <c r="AA27" s="47" t="str">
        <f>IF(ISERR(FIND(AA$4,Stac!$R28))=FALSE,IF(ISERR(FIND(CONCATENATE(AA$4,"+"),Stac!$R28))=FALSE,IF(ISERR(FIND(CONCATENATE(AA$4,"++"),Stac!$R28))=FALSE,IF(ISERR(FIND(CONCATENATE(AA$4,"+++"),Stac!$R28))=FALSE,"+++","++"),"+")," ")," ")</f>
        <v/>
      </c>
      <c r="AB27" s="47" t="str">
        <f>IF(ISERR(FIND(AB$4,Stac!$R28))=FALSE,IF(ISERR(FIND(CONCATENATE(AB$4,"+"),Stac!$R28))=FALSE,IF(ISERR(FIND(CONCATENATE(AB$4,"++"),Stac!$R28))=FALSE,IF(ISERR(FIND(CONCATENATE(AB$4,"+++"),Stac!$R28))=FALSE,"+++","++"),"+")," ")," ")</f>
        <v/>
      </c>
      <c r="AC27" s="47" t="str">
        <f>IF(ISERR(FIND(AC$4,Stac!$R28))=FALSE,IF(ISERR(FIND(CONCATENATE(AC$4,"+"),Stac!$R28))=FALSE,IF(ISERR(FIND(CONCATENATE(AC$4,"++"),Stac!$R28))=FALSE,IF(ISERR(FIND(CONCATENATE(AC$4,"+++"),Stac!$R28))=FALSE,"+++","++"),"+")," ")," ")</f>
        <v/>
      </c>
      <c r="AD27" s="88" t="str">
        <f>Stac!C28</f>
        <v>Metody numeryczne i symulacja</v>
      </c>
      <c r="AE27" s="219" t="str">
        <f>IF(ISERR(FIND(AE$4,Stac!$S28))=FALSE,IF(ISERR(FIND(CONCATENATE(AE$4,"+"),Stac!$S28))=FALSE,IF(ISERR(FIND(CONCATENATE(AE$4,"++"),Stac!$S28))=FALSE,IF(ISERR(FIND(CONCATENATE(AE$4,"+++"),Stac!$S28))=FALSE,"+++","++"),"+")," ")," ")</f>
        <v/>
      </c>
      <c r="AF27" s="219" t="str">
        <f>IF(ISERR(FIND(AF$4,Stac!$S28))=FALSE,IF(ISERR(FIND(CONCATENATE(AF$4,"+"),Stac!$S28))=FALSE,IF(ISERR(FIND(CONCATENATE(AF$4,"++"),Stac!$S28))=FALSE,IF(ISERR(FIND(CONCATENATE(AF$4,"+++"),Stac!$S28))=FALSE,"+++","++"),"+")," ")," ")</f>
        <v/>
      </c>
      <c r="AG27" s="219" t="str">
        <f>IF(ISERR(FIND(AG$4,Stac!$S28))=FALSE,IF(ISERR(FIND(CONCATENATE(AG$4,"+"),Stac!$S28))=FALSE,IF(ISERR(FIND(CONCATENATE(AG$4,"++"),Stac!$S28))=FALSE,IF(ISERR(FIND(CONCATENATE(AG$4,"+++"),Stac!$S28))=FALSE,"+++","++"),"+")," ")," ")</f>
        <v/>
      </c>
      <c r="AH27" s="219" t="str">
        <f>IF(ISERR(FIND(AH$4,Stac!$S28))=FALSE,IF(ISERR(FIND(CONCATENATE(AH$4,"+"),Stac!$S28))=FALSE,IF(ISERR(FIND(CONCATENATE(AH$4,"++"),Stac!$S28))=FALSE,IF(ISERR(FIND(CONCATENATE(AH$4,"+++"),Stac!$S28))=FALSE,"+++","++"),"+")," ")," ")</f>
        <v/>
      </c>
      <c r="AI27" s="219" t="str">
        <f>IF(ISERR(FIND(AI$4,Stac!$S28))=FALSE,IF(ISERR(FIND(CONCATENATE(AI$4,"+"),Stac!$S28))=FALSE,IF(ISERR(FIND(CONCATENATE(AI$4,"++"),Stac!$S28))=FALSE,IF(ISERR(FIND(CONCATENATE(AI$4,"+++"),Stac!$S28))=FALSE,"+++","++"),"+")," ")," ")</f>
        <v/>
      </c>
      <c r="AJ27" s="219" t="str">
        <f>IF(ISERR(FIND(AJ$4,Stac!$S28))=FALSE,IF(ISERR(FIND(CONCATENATE(AJ$4,"+"),Stac!$S28))=FALSE,IF(ISERR(FIND(CONCATENATE(AJ$4,"++"),Stac!$S28))=FALSE,IF(ISERR(FIND(CONCATENATE(AJ$4,"+++"),Stac!$S28))=FALSE,"+++","++"),"+")," ")," ")</f>
        <v/>
      </c>
      <c r="AK27" s="219" t="str">
        <f>IF(ISERR(FIND(AK$4,Stac!$S28))=FALSE,IF(ISERR(FIND(CONCATENATE(AK$4,"+"),Stac!$S28))=FALSE,IF(ISERR(FIND(CONCATENATE(AK$4,"++"),Stac!$S28))=FALSE,IF(ISERR(FIND(CONCATENATE(AK$4,"+++"),Stac!$S28))=FALSE,"+++","++"),"+")," ")," ")</f>
        <v/>
      </c>
      <c r="AL27" s="219" t="str">
        <f>IF(ISERR(FIND(AL$4,Stac!$S28))=FALSE,IF(ISERR(FIND(CONCATENATE(AL$4,"+"),Stac!$S28))=FALSE,IF(ISERR(FIND(CONCATENATE(AL$4,"++"),Stac!$S28))=FALSE,IF(ISERR(FIND(CONCATENATE(AL$4,"+++"),Stac!$S28))=FALSE,"+++","++"),"+")," ")," ")</f>
        <v/>
      </c>
      <c r="AM27" s="219" t="str">
        <f>IF(ISERR(FIND(AM$4,Stac!$S28))=FALSE,IF(ISERR(FIND(CONCATENATE(AM$4,"+"),Stac!$S28))=FALSE,IF(ISERR(FIND(CONCATENATE(AM$4,"++"),Stac!$S28))=FALSE,IF(ISERR(FIND(CONCATENATE(AM$4,"+++"),Stac!$S28))=FALSE,"+++","++"),"+")," ")," ")</f>
        <v/>
      </c>
      <c r="AN27" s="219" t="str">
        <f>IF(ISERR(FIND(AN$4,Stac!$S28))=FALSE,IF(ISERR(FIND(CONCATENATE(AN$4,"+"),Stac!$S28))=FALSE,IF(ISERR(FIND(CONCATENATE(AN$4,"++"),Stac!$S28))=FALSE,IF(ISERR(FIND(CONCATENATE(AN$4,"+++"),Stac!$S28))=FALSE,"+++","++"),"+")," ")," ")</f>
        <v>+++</v>
      </c>
      <c r="AO27" s="219" t="str">
        <f>IF(ISERR(FIND(AO$4,Stac!$S28))=FALSE,IF(ISERR(FIND(CONCATENATE(AO$4,"+"),Stac!$S28))=FALSE,IF(ISERR(FIND(CONCATENATE(AO$4,"++"),Stac!$S28))=FALSE,IF(ISERR(FIND(CONCATENATE(AO$4,"+++"),Stac!$S28))=FALSE,"+++","++"),"+")," ")," ")</f>
        <v/>
      </c>
      <c r="AP27" s="219" t="str">
        <f>IF(ISERR(FIND(AP$4,Stac!$S28))=FALSE,IF(ISERR(FIND(CONCATENATE(AP$4,"+"),Stac!$S28))=FALSE,IF(ISERR(FIND(CONCATENATE(AP$4,"++"),Stac!$S28))=FALSE,IF(ISERR(FIND(CONCATENATE(AP$4,"+++"),Stac!$S28))=FALSE,"+++","++"),"+")," ")," ")</f>
        <v/>
      </c>
      <c r="AQ27" s="219" t="str">
        <f>IF(ISERR(FIND(AQ$4,Stac!$S28))=FALSE,IF(ISERR(FIND(CONCATENATE(AQ$4,"+"),Stac!$S28))=FALSE,IF(ISERR(FIND(CONCATENATE(AQ$4,"++"),Stac!$S28))=FALSE,IF(ISERR(FIND(CONCATENATE(AQ$4,"+++"),Stac!$S28))=FALSE,"+++","++"),"+")," ")," ")</f>
        <v/>
      </c>
      <c r="AR27" s="219" t="str">
        <f>IF(ISERR(FIND(AR$4,Stac!$S28))=FALSE,IF(ISERR(FIND(CONCATENATE(AR$4,"+"),Stac!$S28))=FALSE,IF(ISERR(FIND(CONCATENATE(AR$4,"++"),Stac!$S28))=FALSE,IF(ISERR(FIND(CONCATENATE(AR$4,"+++"),Stac!$S28))=FALSE,"+++","++"),"+")," ")," ")</f>
        <v/>
      </c>
      <c r="AS27" s="219" t="str">
        <f>IF(ISERR(FIND(AS$4,Stac!$S28))=FALSE,IF(ISERR(FIND(CONCATENATE(AS$4,"+"),Stac!$S28))=FALSE,IF(ISERR(FIND(CONCATENATE(AS$4,"++"),Stac!$S28))=FALSE,IF(ISERR(FIND(CONCATENATE(AS$4,"+++"),Stac!$S28))=FALSE,"+++","++"),"+")," ")," ")</f>
        <v/>
      </c>
      <c r="AT27" s="219" t="str">
        <f>IF(ISERR(FIND(AT$4,Stac!$S28))=FALSE,IF(ISERR(FIND(CONCATENATE(AT$4,"+"),Stac!$S28))=FALSE,IF(ISERR(FIND(CONCATENATE(AT$4,"++"),Stac!$S28))=FALSE,IF(ISERR(FIND(CONCATENATE(AT$4,"+++"),Stac!$S28))=FALSE,"+++","++"),"+")," ")," ")</f>
        <v/>
      </c>
      <c r="AU27" s="219" t="str">
        <f>IF(ISERR(FIND(AU$4,Stac!$S28))=FALSE,IF(ISERR(FIND(CONCATENATE(AU$4,"+"),Stac!$S28))=FALSE,IF(ISERR(FIND(CONCATENATE(AU$4,"++"),Stac!$S28))=FALSE,IF(ISERR(FIND(CONCATENATE(AU$4,"+++"),Stac!$S28))=FALSE,"+++","++"),"+")," ")," ")</f>
        <v/>
      </c>
      <c r="AV27" s="219" t="str">
        <f>IF(ISERR(FIND(AV$4,Stac!$S28))=FALSE,IF(ISERR(FIND(CONCATENATE(AV$4,"+"),Stac!$S28))=FALSE,IF(ISERR(FIND(CONCATENATE(AV$4,"++"),Stac!$S28))=FALSE,IF(ISERR(FIND(CONCATENATE(AV$4,"+++"),Stac!$S28))=FALSE,"+++","++"),"+")," ")," ")</f>
        <v/>
      </c>
      <c r="AW27" s="219" t="str">
        <f>IF(ISERR(FIND(AW$4,Stac!$S28))=FALSE,IF(ISERR(FIND(CONCATENATE(AW$4,"+"),Stac!$S28))=FALSE,IF(ISERR(FIND(CONCATENATE(AW$4,"++"),Stac!$S28))=FALSE,IF(ISERR(FIND(CONCATENATE(AW$4,"+++"),Stac!$S28))=FALSE,"+++","++"),"+")," ")," ")</f>
        <v/>
      </c>
      <c r="AX27" s="219" t="str">
        <f>IF(ISERR(FIND(AX$4,Stac!$S28))=FALSE,IF(ISERR(FIND(CONCATENATE(AX$4,"+"),Stac!$S28))=FALSE,IF(ISERR(FIND(CONCATENATE(AX$4,"++"),Stac!$S28))=FALSE,IF(ISERR(FIND(CONCATENATE(AX$4,"+++"),Stac!$S28))=FALSE,"+++","++"),"+")," ")," ")</f>
        <v/>
      </c>
      <c r="AY27" s="219" t="str">
        <f>IF(ISERR(FIND(AY$4,Stac!$S28))=FALSE,IF(ISERR(FIND(CONCATENATE(AY$4,"+"),Stac!$S28))=FALSE,IF(ISERR(FIND(CONCATENATE(AY$4,"++"),Stac!$S28))=FALSE,IF(ISERR(FIND(CONCATENATE(AY$4,"+++"),Stac!$S28))=FALSE,"+++","++"),"+")," ")," ")</f>
        <v/>
      </c>
      <c r="AZ27" s="219" t="str">
        <f>IF(ISERR(FIND(AZ$4,Stac!$S28))=FALSE,IF(ISERR(FIND(CONCATENATE(AZ$4,"+"),Stac!$S28))=FALSE,IF(ISERR(FIND(CONCATENATE(AZ$4,"++"),Stac!$S28))=FALSE,IF(ISERR(FIND(CONCATENATE(AZ$4,"+++"),Stac!$S28))=FALSE,"+++","++"),"+")," ")," ")</f>
        <v/>
      </c>
      <c r="BA27" s="219" t="str">
        <f>IF(ISERR(FIND(BA$4,Stac!$S28))=FALSE,IF(ISERR(FIND(CONCATENATE(BA$4,"+"),Stac!$S28))=FALSE,IF(ISERR(FIND(CONCATENATE(BA$4,"++"),Stac!$S28))=FALSE,IF(ISERR(FIND(CONCATENATE(BA$4,"+++"),Stac!$S28))=FALSE,"+++","++"),"+")," ")," ")</f>
        <v/>
      </c>
      <c r="BB27" s="219" t="str">
        <f>IF(ISERR(FIND(BB$4,Stac!$S28))=FALSE,IF(ISERR(FIND(CONCATENATE(BB$4,"+"),Stac!$S28))=FALSE,IF(ISERR(FIND(CONCATENATE(BB$4,"++"),Stac!$S28))=FALSE,IF(ISERR(FIND(CONCATENATE(BB$4,"+++"),Stac!$S28))=FALSE,"+++","++"),"+")," ")," ")</f>
        <v/>
      </c>
      <c r="BC27" s="219" t="str">
        <f>IF(ISERR(FIND(BC$4,Stac!$S28))=FALSE,IF(ISERR(FIND(CONCATENATE(BC$4,"+"),Stac!$S28))=FALSE,IF(ISERR(FIND(CONCATENATE(BC$4,"++"),Stac!$S28))=FALSE,IF(ISERR(FIND(CONCATENATE(BC$4,"+++"),Stac!$S28))=FALSE,"+++","++"),"+")," ")," ")</f>
        <v/>
      </c>
      <c r="BD27" s="219" t="str">
        <f>IF(ISERR(FIND(BD$4,Stac!$S28))=FALSE,IF(ISERR(FIND(CONCATENATE(BD$4,"+"),Stac!$S28))=FALSE,IF(ISERR(FIND(CONCATENATE(BD$4,"++"),Stac!$S28))=FALSE,IF(ISERR(FIND(CONCATENATE(BD$4,"+++"),Stac!$S28))=FALSE,"+++","++"),"+")," ")," ")</f>
        <v/>
      </c>
      <c r="BE27" s="219" t="str">
        <f>IF(ISERR(FIND(BE$4,Stac!$S28))=FALSE,IF(ISERR(FIND(CONCATENATE(BE$4,"+"),Stac!$S28))=FALSE,IF(ISERR(FIND(CONCATENATE(BE$4,"++"),Stac!$S28))=FALSE,IF(ISERR(FIND(CONCATENATE(BE$4,"+++"),Stac!$S28))=FALSE,"+++","++"),"+")," ")," ")</f>
        <v/>
      </c>
      <c r="BF27" s="219" t="str">
        <f>IF(ISERR(FIND(BF$4,Stac!$S28))=FALSE,IF(ISERR(FIND(CONCATENATE(BF$4,"+"),Stac!$S28))=FALSE,IF(ISERR(FIND(CONCATENATE(BF$4,"++"),Stac!$S28))=FALSE,IF(ISERR(FIND(CONCATENATE(BF$4,"+++"),Stac!$S28))=FALSE,"+++","++"),"+")," ")," ")</f>
        <v/>
      </c>
      <c r="BG27" s="219" t="str">
        <f>IF(ISERR(FIND(BG$4,Stac!$S28))=FALSE,IF(ISERR(FIND(CONCATENATE(BG$4,"+"),Stac!$S28))=FALSE,IF(ISERR(FIND(CONCATENATE(BG$4,"++"),Stac!$S28))=FALSE,IF(ISERR(FIND(CONCATENATE(BG$4,"+++"),Stac!$S28))=FALSE,"+++","++"),"+")," ")," ")</f>
        <v/>
      </c>
      <c r="BH27" s="219" t="str">
        <f>IF(ISERR(FIND(BH$4,Stac!$S28))=FALSE,IF(ISERR(FIND(CONCATENATE(BH$4,"+"),Stac!$S28))=FALSE,IF(ISERR(FIND(CONCATENATE(BH$4,"++"),Stac!$S28))=FALSE,IF(ISERR(FIND(CONCATENATE(BH$4,"+++"),Stac!$S28))=FALSE,"+++","++"),"+")," ")," ")</f>
        <v/>
      </c>
      <c r="BI27" s="219" t="str">
        <f>IF(ISERR(FIND(BI$4,Stac!$S28))=FALSE,IF(ISERR(FIND(CONCATENATE(BI$4,"+"),Stac!$S28))=FALSE,IF(ISERR(FIND(CONCATENATE(BI$4,"++"),Stac!$S28))=FALSE,IF(ISERR(FIND(CONCATENATE(BI$4,"+++"),Stac!$S28))=FALSE,"+++","++"),"+")," ")," ")</f>
        <v/>
      </c>
      <c r="BJ27" s="219" t="str">
        <f>IF(ISERR(FIND(BJ$4,Stac!$S28))=FALSE,IF(ISERR(FIND(CONCATENATE(BJ$4,"+"),Stac!$S28))=FALSE,IF(ISERR(FIND(CONCATENATE(BJ$4,"++"),Stac!$S28))=FALSE,IF(ISERR(FIND(CONCATENATE(BJ$4,"+++"),Stac!$S28))=FALSE,"+++","++"),"+")," ")," ")</f>
        <v/>
      </c>
      <c r="BK27" s="219" t="str">
        <f>IF(ISERR(FIND(BK$4,Stac!$S28))=FALSE,IF(ISERR(FIND(CONCATENATE(BK$4,"+"),Stac!$S28))=FALSE,IF(ISERR(FIND(CONCATENATE(BK$4,"++"),Stac!$S28))=FALSE,IF(ISERR(FIND(CONCATENATE(BK$4,"+++"),Stac!$S28))=FALSE,"+++","++"),"+")," ")," ")</f>
        <v/>
      </c>
      <c r="BL27" s="219" t="str">
        <f>IF(ISERR(FIND(BL$4,Stac!$S28))=FALSE,IF(ISERR(FIND(CONCATENATE(BL$4,"+"),Stac!$S28))=FALSE,IF(ISERR(FIND(CONCATENATE(BL$4,"++"),Stac!$S28))=FALSE,IF(ISERR(FIND(CONCATENATE(BL$4,"+++"),Stac!$S28))=FALSE,"+++","++"),"+")," ")," ")</f>
        <v/>
      </c>
      <c r="BM27" s="219" t="str">
        <f>IF(ISERR(FIND(BM$4,Stac!$S28))=FALSE,IF(ISERR(FIND(CONCATENATE(BM$4,"+"),Stac!$S28))=FALSE,IF(ISERR(FIND(CONCATENATE(BM$4,"++"),Stac!$S28))=FALSE,IF(ISERR(FIND(CONCATENATE(BM$4,"+++"),Stac!$S28))=FALSE,"+++","++"),"+")," ")," ")</f>
        <v/>
      </c>
      <c r="BN27" s="88" t="str">
        <f>Stac!C28</f>
        <v>Metody numeryczne i symulacja</v>
      </c>
      <c r="BO27" s="219" t="str">
        <f>IF(ISERR(FIND(BO$4,Stac!$T28))=FALSE,IF(ISERR(FIND(CONCATENATE(BO$4,"+"),Stac!$T28))=FALSE,IF(ISERR(FIND(CONCATENATE(BO$4,"++"),Stac!$T28))=FALSE,IF(ISERR(FIND(CONCATENATE(BO$4,"+++"),Stac!$T28))=FALSE,"+++","++"),"+")," ")," ")</f>
        <v>+</v>
      </c>
      <c r="BP27" s="219" t="str">
        <f>IF(ISERR(FIND(BP$4,Stac!$T28))=FALSE,IF(ISERR(FIND(CONCATENATE(BP$4,"+"),Stac!$T28))=FALSE,IF(ISERR(FIND(CONCATENATE(BP$4,"++"),Stac!$T28))=FALSE,IF(ISERR(FIND(CONCATENATE(BP$4,"+++"),Stac!$T28))=FALSE,"+++","++"),"+")," ")," ")</f>
        <v/>
      </c>
      <c r="BQ27" s="219" t="str">
        <f>IF(ISERR(FIND(BQ$4,Stac!$T28))=FALSE,IF(ISERR(FIND(CONCATENATE(BQ$4,"+"),Stac!$T28))=FALSE,IF(ISERR(FIND(CONCATENATE(BQ$4,"++"),Stac!$T28))=FALSE,IF(ISERR(FIND(CONCATENATE(BQ$4,"+++"),Stac!$T28))=FALSE,"+++","++"),"+")," ")," ")</f>
        <v/>
      </c>
      <c r="BR27" s="219" t="str">
        <f>IF(ISERR(FIND(BR$4,Stac!$T28))=FALSE,IF(ISERR(FIND(CONCATENATE(BR$4,"+"),Stac!$T28))=FALSE,IF(ISERR(FIND(CONCATENATE(BR$4,"++"),Stac!$T28))=FALSE,IF(ISERR(FIND(CONCATENATE(BR$4,"+++"),Stac!$T28))=FALSE,"+++","++"),"+")," ")," ")</f>
        <v/>
      </c>
      <c r="BS27" s="219" t="str">
        <f>IF(ISERR(FIND(BS$4,Stac!$T28))=FALSE,IF(ISERR(FIND(CONCATENATE(BS$4,"+"),Stac!$T28))=FALSE,IF(ISERR(FIND(CONCATENATE(BS$4,"++"),Stac!$T28))=FALSE,IF(ISERR(FIND(CONCATENATE(BS$4,"+++"),Stac!$T28))=FALSE,"+++","++"),"+")," ")," ")</f>
        <v/>
      </c>
      <c r="BT27" s="219" t="str">
        <f>IF(ISERR(FIND(BT$4,Stac!$T28))=FALSE,IF(ISERR(FIND(CONCATENATE(BT$4,"+"),Stac!$T28))=FALSE,IF(ISERR(FIND(CONCATENATE(BT$4,"++"),Stac!$T28))=FALSE,IF(ISERR(FIND(CONCATENATE(BT$4,"+++"),Stac!$T28))=FALSE,"+++","++"),"+")," ")," ")</f>
        <v/>
      </c>
      <c r="BU27" s="219" t="str">
        <f>IF(ISERR(FIND(BU$4,Stac!$T28))=FALSE,IF(ISERR(FIND(CONCATENATE(BU$4,"+"),Stac!$T28))=FALSE,IF(ISERR(FIND(CONCATENATE(BU$4,"++"),Stac!$T28))=FALSE,IF(ISERR(FIND(CONCATENATE(BU$4,"+++"),Stac!$T28))=FALSE,"+++","++"),"+")," ")," ")</f>
        <v/>
      </c>
    </row>
    <row r="28" spans="1:73" s="161" customFormat="1">
      <c r="A28" s="88" t="str">
        <f>Stac!C29</f>
        <v>Fizyka</v>
      </c>
      <c r="B28" s="47" t="str">
        <f>IF(ISERR(FIND(B$4,Stac!$R29))=FALSE,IF(ISERR(FIND(CONCATENATE(B$4,"+"),Stac!$R29))=FALSE,IF(ISERR(FIND(CONCATENATE(B$4,"++"),Stac!$R29))=FALSE,IF(ISERR(FIND(CONCATENATE(B$4,"+++"),Stac!$R29))=FALSE,"+++","++"),"+")," ")," ")</f>
        <v/>
      </c>
      <c r="C28" s="47" t="str">
        <f>IF(ISERR(FIND(C$4,Stac!$R29))=FALSE,IF(ISERR(FIND(CONCATENATE(C$4,"+"),Stac!$R29))=FALSE,IF(ISERR(FIND(CONCATENATE(C$4,"++"),Stac!$R29))=FALSE,IF(ISERR(FIND(CONCATENATE(C$4,"+++"),Stac!$R29))=FALSE,"+++","++"),"+")," ")," ")</f>
        <v>+++</v>
      </c>
      <c r="D28" s="47" t="str">
        <f>IF(ISERR(FIND(D$4,Stac!$R29))=FALSE,IF(ISERR(FIND(CONCATENATE(D$4,"+"),Stac!$R29))=FALSE,IF(ISERR(FIND(CONCATENATE(D$4,"++"),Stac!$R29))=FALSE,IF(ISERR(FIND(CONCATENATE(D$4,"+++"),Stac!$R29))=FALSE,"+++","++"),"+")," ")," ")</f>
        <v>+++</v>
      </c>
      <c r="E28" s="47" t="str">
        <f>IF(ISERR(FIND(E$4,Stac!$R29))=FALSE,IF(ISERR(FIND(CONCATENATE(E$4,"+"),Stac!$R29))=FALSE,IF(ISERR(FIND(CONCATENATE(E$4,"++"),Stac!$R29))=FALSE,IF(ISERR(FIND(CONCATENATE(E$4,"+++"),Stac!$R29))=FALSE,"+++","++"),"+")," ")," ")</f>
        <v/>
      </c>
      <c r="F28" s="47" t="str">
        <f>IF(ISERR(FIND(F$4,Stac!$R29))=FALSE,IF(ISERR(FIND(CONCATENATE(F$4,"+"),Stac!$R29))=FALSE,IF(ISERR(FIND(CONCATENATE(F$4,"++"),Stac!$R29))=FALSE,IF(ISERR(FIND(CONCATENATE(F$4,"+++"),Stac!$R29))=FALSE,"+++","++"),"+")," ")," ")</f>
        <v/>
      </c>
      <c r="G28" s="47" t="str">
        <f>IF(ISERR(FIND(G$4,Stac!$R29))=FALSE,IF(ISERR(FIND(CONCATENATE(G$4,"+"),Stac!$R29))=FALSE,IF(ISERR(FIND(CONCATENATE(G$4,"++"),Stac!$R29))=FALSE,IF(ISERR(FIND(CONCATENATE(G$4,"+++"),Stac!$R29))=FALSE,"+++","++"),"+")," ")," ")</f>
        <v/>
      </c>
      <c r="H28" s="47" t="str">
        <f>IF(ISERR(FIND(H$4,Stac!$R29))=FALSE,IF(ISERR(FIND(CONCATENATE(H$4,"+"),Stac!$R29))=FALSE,IF(ISERR(FIND(CONCATENATE(H$4,"++"),Stac!$R29))=FALSE,IF(ISERR(FIND(CONCATENATE(H$4,"+++"),Stac!$R29))=FALSE,"+++","++"),"+")," ")," ")</f>
        <v/>
      </c>
      <c r="I28" s="47" t="str">
        <f>IF(ISERR(FIND(I$4,Stac!$R29))=FALSE,IF(ISERR(FIND(CONCATENATE(I$4,"+"),Stac!$R29))=FALSE,IF(ISERR(FIND(CONCATENATE(I$4,"++"),Stac!$R29))=FALSE,IF(ISERR(FIND(CONCATENATE(I$4,"+++"),Stac!$R29))=FALSE,"+++","++"),"+")," ")," ")</f>
        <v/>
      </c>
      <c r="J28" s="47" t="str">
        <f>IF(ISERR(FIND(J$4,Stac!$R29))=FALSE,IF(ISERR(FIND(CONCATENATE(J$4,"+"),Stac!$R29))=FALSE,IF(ISERR(FIND(CONCATENATE(J$4,"++"),Stac!$R29))=FALSE,IF(ISERR(FIND(CONCATENATE(J$4,"+++"),Stac!$R29))=FALSE,"+++","++"),"+")," ")," ")</f>
        <v/>
      </c>
      <c r="K28" s="47" t="str">
        <f>IF(ISERR(FIND(K$4,Stac!$R29))=FALSE,IF(ISERR(FIND(CONCATENATE(K$4,"+"),Stac!$R29))=FALSE,IF(ISERR(FIND(CONCATENATE(K$4,"++"),Stac!$R29))=FALSE,IF(ISERR(FIND(CONCATENATE(K$4,"+++"),Stac!$R29))=FALSE,"+++","++"),"+")," ")," ")</f>
        <v/>
      </c>
      <c r="L28" s="47" t="str">
        <f>IF(ISERR(FIND(L$4,Stac!$R29))=FALSE,IF(ISERR(FIND(CONCATENATE(L$4,"+"),Stac!$R29))=FALSE,IF(ISERR(FIND(CONCATENATE(L$4,"++"),Stac!$R29))=FALSE,IF(ISERR(FIND(CONCATENATE(L$4,"+++"),Stac!$R29))=FALSE,"+++","++"),"+")," ")," ")</f>
        <v/>
      </c>
      <c r="M28" s="47" t="str">
        <f>IF(ISERR(FIND(M$4,Stac!$R29))=FALSE,IF(ISERR(FIND(CONCATENATE(M$4,"+"),Stac!$R29))=FALSE,IF(ISERR(FIND(CONCATENATE(M$4,"++"),Stac!$R29))=FALSE,IF(ISERR(FIND(CONCATENATE(M$4,"+++"),Stac!$R29))=FALSE,"+++","++"),"+")," ")," ")</f>
        <v/>
      </c>
      <c r="N28" s="47" t="str">
        <f>IF(ISERR(FIND(N$4,Stac!$R29))=FALSE,IF(ISERR(FIND(CONCATENATE(N$4,"+"),Stac!$R29))=FALSE,IF(ISERR(FIND(CONCATENATE(N$4,"++"),Stac!$R29))=FALSE,IF(ISERR(FIND(CONCATENATE(N$4,"+++"),Stac!$R29))=FALSE,"+++","++"),"+")," ")," ")</f>
        <v/>
      </c>
      <c r="O28" s="47" t="str">
        <f>IF(ISERR(FIND(O$4,Stac!$R29))=FALSE,IF(ISERR(FIND(CONCATENATE(O$4,"+"),Stac!$R29))=FALSE,IF(ISERR(FIND(CONCATENATE(O$4,"++"),Stac!$R29))=FALSE,IF(ISERR(FIND(CONCATENATE(O$4,"+++"),Stac!$R29))=FALSE,"+++","++"),"+")," ")," ")</f>
        <v/>
      </c>
      <c r="P28" s="47" t="str">
        <f>IF(ISERR(FIND(P$4,Stac!$R29))=FALSE,IF(ISERR(FIND(CONCATENATE(P$4,"+"),Stac!$R29))=FALSE,IF(ISERR(FIND(CONCATENATE(P$4,"++"),Stac!$R29))=FALSE,IF(ISERR(FIND(CONCATENATE(P$4,"+++"),Stac!$R29))=FALSE,"+++","++"),"+")," ")," ")</f>
        <v/>
      </c>
      <c r="Q28" s="47" t="str">
        <f>IF(ISERR(FIND(Q$4,Stac!$R29))=FALSE,IF(ISERR(FIND(CONCATENATE(Q$4,"+"),Stac!$R29))=FALSE,IF(ISERR(FIND(CONCATENATE(Q$4,"++"),Stac!$R29))=FALSE,IF(ISERR(FIND(CONCATENATE(Q$4,"+++"),Stac!$R29))=FALSE,"+++","++"),"+")," ")," ")</f>
        <v/>
      </c>
      <c r="R28" s="47" t="str">
        <f>IF(ISERR(FIND(R$4,Stac!$R29))=FALSE,IF(ISERR(FIND(CONCATENATE(R$4,"+"),Stac!$R29))=FALSE,IF(ISERR(FIND(CONCATENATE(R$4,"++"),Stac!$R29))=FALSE,IF(ISERR(FIND(CONCATENATE(R$4,"+++"),Stac!$R29))=FALSE,"+++","++"),"+")," ")," ")</f>
        <v/>
      </c>
      <c r="S28" s="47" t="str">
        <f>IF(ISERR(FIND(S$4,Stac!$R29))=FALSE,IF(ISERR(FIND(CONCATENATE(S$4,"+"),Stac!$R29))=FALSE,IF(ISERR(FIND(CONCATENATE(S$4,"++"),Stac!$R29))=FALSE,IF(ISERR(FIND(CONCATENATE(S$4,"+++"),Stac!$R29))=FALSE,"+++","++"),"+")," ")," ")</f>
        <v/>
      </c>
      <c r="T28" s="47" t="str">
        <f>IF(ISERR(FIND(T$4,Stac!$R29))=FALSE,IF(ISERR(FIND(CONCATENATE(T$4,"+"),Stac!$R29))=FALSE,IF(ISERR(FIND(CONCATENATE(T$4,"++"),Stac!$R29))=FALSE,IF(ISERR(FIND(CONCATENATE(T$4,"+++"),Stac!$R29))=FALSE,"+++","++"),"+")," ")," ")</f>
        <v/>
      </c>
      <c r="U28" s="47" t="str">
        <f>IF(ISERR(FIND(U$4,Stac!$R29))=FALSE,IF(ISERR(FIND(CONCATENATE(U$4,"+"),Stac!$R29))=FALSE,IF(ISERR(FIND(CONCATENATE(U$4,"++"),Stac!$R29))=FALSE,IF(ISERR(FIND(CONCATENATE(U$4,"+++"),Stac!$R29))=FALSE,"+++","++"),"+")," ")," ")</f>
        <v/>
      </c>
      <c r="V28" s="47" t="str">
        <f>IF(ISERR(FIND(V$4,Stac!$R29))=FALSE,IF(ISERR(FIND(CONCATENATE(V$4,"+"),Stac!$R29))=FALSE,IF(ISERR(FIND(CONCATENATE(V$4,"++"),Stac!$R29))=FALSE,IF(ISERR(FIND(CONCATENATE(V$4,"+++"),Stac!$R29))=FALSE,"+++","++"),"+")," ")," ")</f>
        <v/>
      </c>
      <c r="W28" s="47" t="str">
        <f>IF(ISERR(FIND(W$4,Stac!$R29))=FALSE,IF(ISERR(FIND(CONCATENATE(W$4,"+"),Stac!$R29))=FALSE,IF(ISERR(FIND(CONCATENATE(W$4,"++"),Stac!$R29))=FALSE,IF(ISERR(FIND(CONCATENATE(W$4,"+++"),Stac!$R29))=FALSE,"+++","++"),"+")," ")," ")</f>
        <v/>
      </c>
      <c r="X28" s="47" t="str">
        <f>IF(ISERR(FIND(X$4,Stac!$R29))=FALSE,IF(ISERR(FIND(CONCATENATE(X$4,"+"),Stac!$R29))=FALSE,IF(ISERR(FIND(CONCATENATE(X$4,"++"),Stac!$R29))=FALSE,IF(ISERR(FIND(CONCATENATE(X$4,"+++"),Stac!$R29))=FALSE,"+++","++"),"+")," ")," ")</f>
        <v/>
      </c>
      <c r="Y28" s="47" t="str">
        <f>IF(ISERR(FIND(Y$4,Stac!$R29))=FALSE,IF(ISERR(FIND(CONCATENATE(Y$4,"+"),Stac!$R29))=FALSE,IF(ISERR(FIND(CONCATENATE(Y$4,"++"),Stac!$R29))=FALSE,IF(ISERR(FIND(CONCATENATE(Y$4,"+++"),Stac!$R29))=FALSE,"+++","++"),"+")," ")," ")</f>
        <v/>
      </c>
      <c r="Z28" s="47" t="str">
        <f>IF(ISERR(FIND(Z$4,Stac!$R29))=FALSE,IF(ISERR(FIND(CONCATENATE(Z$4,"+"),Stac!$R29))=FALSE,IF(ISERR(FIND(CONCATENATE(Z$4,"++"),Stac!$R29))=FALSE,IF(ISERR(FIND(CONCATENATE(Z$4,"+++"),Stac!$R29))=FALSE,"+++","++"),"+")," ")," ")</f>
        <v/>
      </c>
      <c r="AA28" s="47" t="str">
        <f>IF(ISERR(FIND(AA$4,Stac!$R29))=FALSE,IF(ISERR(FIND(CONCATENATE(AA$4,"+"),Stac!$R29))=FALSE,IF(ISERR(FIND(CONCATENATE(AA$4,"++"),Stac!$R29))=FALSE,IF(ISERR(FIND(CONCATENATE(AA$4,"+++"),Stac!$R29))=FALSE,"+++","++"),"+")," ")," ")</f>
        <v/>
      </c>
      <c r="AB28" s="47" t="str">
        <f>IF(ISERR(FIND(AB$4,Stac!$R29))=FALSE,IF(ISERR(FIND(CONCATENATE(AB$4,"+"),Stac!$R29))=FALSE,IF(ISERR(FIND(CONCATENATE(AB$4,"++"),Stac!$R29))=FALSE,IF(ISERR(FIND(CONCATENATE(AB$4,"+++"),Stac!$R29))=FALSE,"+++","++"),"+")," ")," ")</f>
        <v/>
      </c>
      <c r="AC28" s="47" t="str">
        <f>IF(ISERR(FIND(AC$4,Stac!$R29))=FALSE,IF(ISERR(FIND(CONCATENATE(AC$4,"+"),Stac!$R29))=FALSE,IF(ISERR(FIND(CONCATENATE(AC$4,"++"),Stac!$R29))=FALSE,IF(ISERR(FIND(CONCATENATE(AC$4,"+++"),Stac!$R29))=FALSE,"+++","++"),"+")," ")," ")</f>
        <v/>
      </c>
      <c r="AD28" s="88" t="str">
        <f>Stac!C29</f>
        <v>Fizyka</v>
      </c>
      <c r="AE28" s="219" t="str">
        <f>IF(ISERR(FIND(AE$4,Stac!$S29))=FALSE,IF(ISERR(FIND(CONCATENATE(AE$4,"+"),Stac!$S29))=FALSE,IF(ISERR(FIND(CONCATENATE(AE$4,"++"),Stac!$S29))=FALSE,IF(ISERR(FIND(CONCATENATE(AE$4,"+++"),Stac!$S29))=FALSE,"+++","++"),"+")," ")," ")</f>
        <v>++</v>
      </c>
      <c r="AF28" s="219" t="str">
        <f>IF(ISERR(FIND(AF$4,Stac!$S29))=FALSE,IF(ISERR(FIND(CONCATENATE(AF$4,"+"),Stac!$S29))=FALSE,IF(ISERR(FIND(CONCATENATE(AF$4,"++"),Stac!$S29))=FALSE,IF(ISERR(FIND(CONCATENATE(AF$4,"+++"),Stac!$S29))=FALSE,"+++","++"),"+")," ")," ")</f>
        <v>++</v>
      </c>
      <c r="AG28" s="219" t="str">
        <f>IF(ISERR(FIND(AG$4,Stac!$S29))=FALSE,IF(ISERR(FIND(CONCATENATE(AG$4,"+"),Stac!$S29))=FALSE,IF(ISERR(FIND(CONCATENATE(AG$4,"++"),Stac!$S29))=FALSE,IF(ISERR(FIND(CONCATENATE(AG$4,"+++"),Stac!$S29))=FALSE,"+++","++"),"+")," ")," ")</f>
        <v/>
      </c>
      <c r="AH28" s="219" t="str">
        <f>IF(ISERR(FIND(AH$4,Stac!$S29))=FALSE,IF(ISERR(FIND(CONCATENATE(AH$4,"+"),Stac!$S29))=FALSE,IF(ISERR(FIND(CONCATENATE(AH$4,"++"),Stac!$S29))=FALSE,IF(ISERR(FIND(CONCATENATE(AH$4,"+++"),Stac!$S29))=FALSE,"+++","++"),"+")," ")," ")</f>
        <v/>
      </c>
      <c r="AI28" s="219" t="str">
        <f>IF(ISERR(FIND(AI$4,Stac!$S29))=FALSE,IF(ISERR(FIND(CONCATENATE(AI$4,"+"),Stac!$S29))=FALSE,IF(ISERR(FIND(CONCATENATE(AI$4,"++"),Stac!$S29))=FALSE,IF(ISERR(FIND(CONCATENATE(AI$4,"+++"),Stac!$S29))=FALSE,"+++","++"),"+")," ")," ")</f>
        <v/>
      </c>
      <c r="AJ28" s="219" t="str">
        <f>IF(ISERR(FIND(AJ$4,Stac!$S29))=FALSE,IF(ISERR(FIND(CONCATENATE(AJ$4,"+"),Stac!$S29))=FALSE,IF(ISERR(FIND(CONCATENATE(AJ$4,"++"),Stac!$S29))=FALSE,IF(ISERR(FIND(CONCATENATE(AJ$4,"+++"),Stac!$S29))=FALSE,"+++","++"),"+")," ")," ")</f>
        <v/>
      </c>
      <c r="AK28" s="219" t="str">
        <f>IF(ISERR(FIND(AK$4,Stac!$S29))=FALSE,IF(ISERR(FIND(CONCATENATE(AK$4,"+"),Stac!$S29))=FALSE,IF(ISERR(FIND(CONCATENATE(AK$4,"++"),Stac!$S29))=FALSE,IF(ISERR(FIND(CONCATENATE(AK$4,"+++"),Stac!$S29))=FALSE,"+++","++"),"+")," ")," ")</f>
        <v/>
      </c>
      <c r="AL28" s="219" t="str">
        <f>IF(ISERR(FIND(AL$4,Stac!$S29))=FALSE,IF(ISERR(FIND(CONCATENATE(AL$4,"+"),Stac!$S29))=FALSE,IF(ISERR(FIND(CONCATENATE(AL$4,"++"),Stac!$S29))=FALSE,IF(ISERR(FIND(CONCATENATE(AL$4,"+++"),Stac!$S29))=FALSE,"+++","++"),"+")," ")," ")</f>
        <v/>
      </c>
      <c r="AM28" s="219" t="str">
        <f>IF(ISERR(FIND(AM$4,Stac!$S29))=FALSE,IF(ISERR(FIND(CONCATENATE(AM$4,"+"),Stac!$S29))=FALSE,IF(ISERR(FIND(CONCATENATE(AM$4,"++"),Stac!$S29))=FALSE,IF(ISERR(FIND(CONCATENATE(AM$4,"+++"),Stac!$S29))=FALSE,"+++","++"),"+")," ")," ")</f>
        <v/>
      </c>
      <c r="AN28" s="219" t="str">
        <f>IF(ISERR(FIND(AN$4,Stac!$S29))=FALSE,IF(ISERR(FIND(CONCATENATE(AN$4,"+"),Stac!$S29))=FALSE,IF(ISERR(FIND(CONCATENATE(AN$4,"++"),Stac!$S29))=FALSE,IF(ISERR(FIND(CONCATENATE(AN$4,"+++"),Stac!$S29))=FALSE,"+++","++"),"+")," ")," ")</f>
        <v/>
      </c>
      <c r="AO28" s="219" t="str">
        <f>IF(ISERR(FIND(AO$4,Stac!$S29))=FALSE,IF(ISERR(FIND(CONCATENATE(AO$4,"+"),Stac!$S29))=FALSE,IF(ISERR(FIND(CONCATENATE(AO$4,"++"),Stac!$S29))=FALSE,IF(ISERR(FIND(CONCATENATE(AO$4,"+++"),Stac!$S29))=FALSE,"+++","++"),"+")," ")," ")</f>
        <v/>
      </c>
      <c r="AP28" s="219" t="str">
        <f>IF(ISERR(FIND(AP$4,Stac!$S29))=FALSE,IF(ISERR(FIND(CONCATENATE(AP$4,"+"),Stac!$S29))=FALSE,IF(ISERR(FIND(CONCATENATE(AP$4,"++"),Stac!$S29))=FALSE,IF(ISERR(FIND(CONCATENATE(AP$4,"+++"),Stac!$S29))=FALSE,"+++","++"),"+")," ")," ")</f>
        <v/>
      </c>
      <c r="AQ28" s="219" t="str">
        <f>IF(ISERR(FIND(AQ$4,Stac!$S29))=FALSE,IF(ISERR(FIND(CONCATENATE(AQ$4,"+"),Stac!$S29))=FALSE,IF(ISERR(FIND(CONCATENATE(AQ$4,"++"),Stac!$S29))=FALSE,IF(ISERR(FIND(CONCATENATE(AQ$4,"+++"),Stac!$S29))=FALSE,"+++","++"),"+")," ")," ")</f>
        <v/>
      </c>
      <c r="AR28" s="219" t="str">
        <f>IF(ISERR(FIND(AR$4,Stac!$S29))=FALSE,IF(ISERR(FIND(CONCATENATE(AR$4,"+"),Stac!$S29))=FALSE,IF(ISERR(FIND(CONCATENATE(AR$4,"++"),Stac!$S29))=FALSE,IF(ISERR(FIND(CONCATENATE(AR$4,"+++"),Stac!$S29))=FALSE,"+++","++"),"+")," ")," ")</f>
        <v/>
      </c>
      <c r="AS28" s="219" t="str">
        <f>IF(ISERR(FIND(AS$4,Stac!$S29))=FALSE,IF(ISERR(FIND(CONCATENATE(AS$4,"+"),Stac!$S29))=FALSE,IF(ISERR(FIND(CONCATENATE(AS$4,"++"),Stac!$S29))=FALSE,IF(ISERR(FIND(CONCATENATE(AS$4,"+++"),Stac!$S29))=FALSE,"+++","++"),"+")," ")," ")</f>
        <v/>
      </c>
      <c r="AT28" s="219" t="str">
        <f>IF(ISERR(FIND(AT$4,Stac!$S29))=FALSE,IF(ISERR(FIND(CONCATENATE(AT$4,"+"),Stac!$S29))=FALSE,IF(ISERR(FIND(CONCATENATE(AT$4,"++"),Stac!$S29))=FALSE,IF(ISERR(FIND(CONCATENATE(AT$4,"+++"),Stac!$S29))=FALSE,"+++","++"),"+")," ")," ")</f>
        <v/>
      </c>
      <c r="AU28" s="219" t="str">
        <f>IF(ISERR(FIND(AU$4,Stac!$S29))=FALSE,IF(ISERR(FIND(CONCATENATE(AU$4,"+"),Stac!$S29))=FALSE,IF(ISERR(FIND(CONCATENATE(AU$4,"++"),Stac!$S29))=FALSE,IF(ISERR(FIND(CONCATENATE(AU$4,"+++"),Stac!$S29))=FALSE,"+++","++"),"+")," ")," ")</f>
        <v/>
      </c>
      <c r="AV28" s="219" t="str">
        <f>IF(ISERR(FIND(AV$4,Stac!$S29))=FALSE,IF(ISERR(FIND(CONCATENATE(AV$4,"+"),Stac!$S29))=FALSE,IF(ISERR(FIND(CONCATENATE(AV$4,"++"),Stac!$S29))=FALSE,IF(ISERR(FIND(CONCATENATE(AV$4,"+++"),Stac!$S29))=FALSE,"+++","++"),"+")," ")," ")</f>
        <v/>
      </c>
      <c r="AW28" s="219" t="str">
        <f>IF(ISERR(FIND(AW$4,Stac!$S29))=FALSE,IF(ISERR(FIND(CONCATENATE(AW$4,"+"),Stac!$S29))=FALSE,IF(ISERR(FIND(CONCATENATE(AW$4,"++"),Stac!$S29))=FALSE,IF(ISERR(FIND(CONCATENATE(AW$4,"+++"),Stac!$S29))=FALSE,"+++","++"),"+")," ")," ")</f>
        <v/>
      </c>
      <c r="AX28" s="219" t="str">
        <f>IF(ISERR(FIND(AX$4,Stac!$S29))=FALSE,IF(ISERR(FIND(CONCATENATE(AX$4,"+"),Stac!$S29))=FALSE,IF(ISERR(FIND(CONCATENATE(AX$4,"++"),Stac!$S29))=FALSE,IF(ISERR(FIND(CONCATENATE(AX$4,"+++"),Stac!$S29))=FALSE,"+++","++"),"+")," ")," ")</f>
        <v/>
      </c>
      <c r="AY28" s="219" t="str">
        <f>IF(ISERR(FIND(AY$4,Stac!$S29))=FALSE,IF(ISERR(FIND(CONCATENATE(AY$4,"+"),Stac!$S29))=FALSE,IF(ISERR(FIND(CONCATENATE(AY$4,"++"),Stac!$S29))=FALSE,IF(ISERR(FIND(CONCATENATE(AY$4,"+++"),Stac!$S29))=FALSE,"+++","++"),"+")," ")," ")</f>
        <v/>
      </c>
      <c r="AZ28" s="219" t="str">
        <f>IF(ISERR(FIND(AZ$4,Stac!$S29))=FALSE,IF(ISERR(FIND(CONCATENATE(AZ$4,"+"),Stac!$S29))=FALSE,IF(ISERR(FIND(CONCATENATE(AZ$4,"++"),Stac!$S29))=FALSE,IF(ISERR(FIND(CONCATENATE(AZ$4,"+++"),Stac!$S29))=FALSE,"+++","++"),"+")," ")," ")</f>
        <v/>
      </c>
      <c r="BA28" s="219" t="str">
        <f>IF(ISERR(FIND(BA$4,Stac!$S29))=FALSE,IF(ISERR(FIND(CONCATENATE(BA$4,"+"),Stac!$S29))=FALSE,IF(ISERR(FIND(CONCATENATE(BA$4,"++"),Stac!$S29))=FALSE,IF(ISERR(FIND(CONCATENATE(BA$4,"+++"),Stac!$S29))=FALSE,"+++","++"),"+")," ")," ")</f>
        <v/>
      </c>
      <c r="BB28" s="219" t="str">
        <f>IF(ISERR(FIND(BB$4,Stac!$S29))=FALSE,IF(ISERR(FIND(CONCATENATE(BB$4,"+"),Stac!$S29))=FALSE,IF(ISERR(FIND(CONCATENATE(BB$4,"++"),Stac!$S29))=FALSE,IF(ISERR(FIND(CONCATENATE(BB$4,"+++"),Stac!$S29))=FALSE,"+++","++"),"+")," ")," ")</f>
        <v/>
      </c>
      <c r="BC28" s="219" t="str">
        <f>IF(ISERR(FIND(BC$4,Stac!$S29))=FALSE,IF(ISERR(FIND(CONCATENATE(BC$4,"+"),Stac!$S29))=FALSE,IF(ISERR(FIND(CONCATENATE(BC$4,"++"),Stac!$S29))=FALSE,IF(ISERR(FIND(CONCATENATE(BC$4,"+++"),Stac!$S29))=FALSE,"+++","++"),"+")," ")," ")</f>
        <v/>
      </c>
      <c r="BD28" s="219" t="str">
        <f>IF(ISERR(FIND(BD$4,Stac!$S29))=FALSE,IF(ISERR(FIND(CONCATENATE(BD$4,"+"),Stac!$S29))=FALSE,IF(ISERR(FIND(CONCATENATE(BD$4,"++"),Stac!$S29))=FALSE,IF(ISERR(FIND(CONCATENATE(BD$4,"+++"),Stac!$S29))=FALSE,"+++","++"),"+")," ")," ")</f>
        <v/>
      </c>
      <c r="BE28" s="219" t="str">
        <f>IF(ISERR(FIND(BE$4,Stac!$S29))=FALSE,IF(ISERR(FIND(CONCATENATE(BE$4,"+"),Stac!$S29))=FALSE,IF(ISERR(FIND(CONCATENATE(BE$4,"++"),Stac!$S29))=FALSE,IF(ISERR(FIND(CONCATENATE(BE$4,"+++"),Stac!$S29))=FALSE,"+++","++"),"+")," ")," ")</f>
        <v/>
      </c>
      <c r="BF28" s="219" t="str">
        <f>IF(ISERR(FIND(BF$4,Stac!$S29))=FALSE,IF(ISERR(FIND(CONCATENATE(BF$4,"+"),Stac!$S29))=FALSE,IF(ISERR(FIND(CONCATENATE(BF$4,"++"),Stac!$S29))=FALSE,IF(ISERR(FIND(CONCATENATE(BF$4,"+++"),Stac!$S29))=FALSE,"+++","++"),"+")," ")," ")</f>
        <v/>
      </c>
      <c r="BG28" s="219" t="str">
        <f>IF(ISERR(FIND(BG$4,Stac!$S29))=FALSE,IF(ISERR(FIND(CONCATENATE(BG$4,"+"),Stac!$S29))=FALSE,IF(ISERR(FIND(CONCATENATE(BG$4,"++"),Stac!$S29))=FALSE,IF(ISERR(FIND(CONCATENATE(BG$4,"+++"),Stac!$S29))=FALSE,"+++","++"),"+")," ")," ")</f>
        <v/>
      </c>
      <c r="BH28" s="219" t="str">
        <f>IF(ISERR(FIND(BH$4,Stac!$S29))=FALSE,IF(ISERR(FIND(CONCATENATE(BH$4,"+"),Stac!$S29))=FALSE,IF(ISERR(FIND(CONCATENATE(BH$4,"++"),Stac!$S29))=FALSE,IF(ISERR(FIND(CONCATENATE(BH$4,"+++"),Stac!$S29))=FALSE,"+++","++"),"+")," ")," ")</f>
        <v/>
      </c>
      <c r="BI28" s="219" t="str">
        <f>IF(ISERR(FIND(BI$4,Stac!$S29))=FALSE,IF(ISERR(FIND(CONCATENATE(BI$4,"+"),Stac!$S29))=FALSE,IF(ISERR(FIND(CONCATENATE(BI$4,"++"),Stac!$S29))=FALSE,IF(ISERR(FIND(CONCATENATE(BI$4,"+++"),Stac!$S29))=FALSE,"+++","++"),"+")," ")," ")</f>
        <v/>
      </c>
      <c r="BJ28" s="219" t="str">
        <f>IF(ISERR(FIND(BJ$4,Stac!$S29))=FALSE,IF(ISERR(FIND(CONCATENATE(BJ$4,"+"),Stac!$S29))=FALSE,IF(ISERR(FIND(CONCATENATE(BJ$4,"++"),Stac!$S29))=FALSE,IF(ISERR(FIND(CONCATENATE(BJ$4,"+++"),Stac!$S29))=FALSE,"+++","++"),"+")," ")," ")</f>
        <v/>
      </c>
      <c r="BK28" s="219" t="str">
        <f>IF(ISERR(FIND(BK$4,Stac!$S29))=FALSE,IF(ISERR(FIND(CONCATENATE(BK$4,"+"),Stac!$S29))=FALSE,IF(ISERR(FIND(CONCATENATE(BK$4,"++"),Stac!$S29))=FALSE,IF(ISERR(FIND(CONCATENATE(BK$4,"+++"),Stac!$S29))=FALSE,"+++","++"),"+")," ")," ")</f>
        <v/>
      </c>
      <c r="BL28" s="219" t="str">
        <f>IF(ISERR(FIND(BL$4,Stac!$S29))=FALSE,IF(ISERR(FIND(CONCATENATE(BL$4,"+"),Stac!$S29))=FALSE,IF(ISERR(FIND(CONCATENATE(BL$4,"++"),Stac!$S29))=FALSE,IF(ISERR(FIND(CONCATENATE(BL$4,"+++"),Stac!$S29))=FALSE,"+++","++"),"+")," ")," ")</f>
        <v/>
      </c>
      <c r="BM28" s="219" t="str">
        <f>IF(ISERR(FIND(BM$4,Stac!$S29))=FALSE,IF(ISERR(FIND(CONCATENATE(BM$4,"+"),Stac!$S29))=FALSE,IF(ISERR(FIND(CONCATENATE(BM$4,"++"),Stac!$S29))=FALSE,IF(ISERR(FIND(CONCATENATE(BM$4,"+++"),Stac!$S29))=FALSE,"+++","++"),"+")," ")," ")</f>
        <v/>
      </c>
      <c r="BN28" s="88" t="str">
        <f>Stac!C29</f>
        <v>Fizyka</v>
      </c>
      <c r="BO28" s="219" t="str">
        <f>IF(ISERR(FIND(BO$4,Stac!$T29))=FALSE,IF(ISERR(FIND(CONCATENATE(BO$4,"+"),Stac!$T29))=FALSE,IF(ISERR(FIND(CONCATENATE(BO$4,"++"),Stac!$T29))=FALSE,IF(ISERR(FIND(CONCATENATE(BO$4,"+++"),Stac!$T29))=FALSE,"+++","++"),"+")," ")," ")</f>
        <v>+</v>
      </c>
      <c r="BP28" s="219" t="str">
        <f>IF(ISERR(FIND(BP$4,Stac!$T29))=FALSE,IF(ISERR(FIND(CONCATENATE(BP$4,"+"),Stac!$T29))=FALSE,IF(ISERR(FIND(CONCATENATE(BP$4,"++"),Stac!$T29))=FALSE,IF(ISERR(FIND(CONCATENATE(BP$4,"+++"),Stac!$T29))=FALSE,"+++","++"),"+")," ")," ")</f>
        <v/>
      </c>
      <c r="BQ28" s="219" t="str">
        <f>IF(ISERR(FIND(BQ$4,Stac!$T29))=FALSE,IF(ISERR(FIND(CONCATENATE(BQ$4,"+"),Stac!$T29))=FALSE,IF(ISERR(FIND(CONCATENATE(BQ$4,"++"),Stac!$T29))=FALSE,IF(ISERR(FIND(CONCATENATE(BQ$4,"+++"),Stac!$T29))=FALSE,"+++","++"),"+")," ")," ")</f>
        <v>+</v>
      </c>
      <c r="BR28" s="219" t="str">
        <f>IF(ISERR(FIND(BR$4,Stac!$T29))=FALSE,IF(ISERR(FIND(CONCATENATE(BR$4,"+"),Stac!$T29))=FALSE,IF(ISERR(FIND(CONCATENATE(BR$4,"++"),Stac!$T29))=FALSE,IF(ISERR(FIND(CONCATENATE(BR$4,"+++"),Stac!$T29))=FALSE,"+++","++"),"+")," ")," ")</f>
        <v>+</v>
      </c>
      <c r="BS28" s="219" t="str">
        <f>IF(ISERR(FIND(BS$4,Stac!$T29))=FALSE,IF(ISERR(FIND(CONCATENATE(BS$4,"+"),Stac!$T29))=FALSE,IF(ISERR(FIND(CONCATENATE(BS$4,"++"),Stac!$T29))=FALSE,IF(ISERR(FIND(CONCATENATE(BS$4,"+++"),Stac!$T29))=FALSE,"+++","++"),"+")," ")," ")</f>
        <v/>
      </c>
      <c r="BT28" s="219" t="str">
        <f>IF(ISERR(FIND(BT$4,Stac!$T29))=FALSE,IF(ISERR(FIND(CONCATENATE(BT$4,"+"),Stac!$T29))=FALSE,IF(ISERR(FIND(CONCATENATE(BT$4,"++"),Stac!$T29))=FALSE,IF(ISERR(FIND(CONCATENATE(BT$4,"+++"),Stac!$T29))=FALSE,"+++","++"),"+")," ")," ")</f>
        <v/>
      </c>
      <c r="BU28" s="219" t="str">
        <f>IF(ISERR(FIND(BU$4,Stac!$T29))=FALSE,IF(ISERR(FIND(CONCATENATE(BU$4,"+"),Stac!$T29))=FALSE,IF(ISERR(FIND(CONCATENATE(BU$4,"++"),Stac!$T29))=FALSE,IF(ISERR(FIND(CONCATENATE(BU$4,"+++"),Stac!$T29))=FALSE,"+++","++"),"+")," ")," ")</f>
        <v/>
      </c>
    </row>
    <row r="29" spans="1:73" s="161" customFormat="1" ht="38.25">
      <c r="A29" s="88" t="str">
        <f>Stac!C30</f>
        <v xml:space="preserve">Przedmiot obieralny 2 - nauki humanistyczne: Metodologia nauk dla inżynierów / Etyka / Filozofia </v>
      </c>
      <c r="B29" s="47" t="str">
        <f>IF(ISERR(FIND(B$4,Stac!$R30))=FALSE,IF(ISERR(FIND(CONCATENATE(B$4,"+"),Stac!$R30))=FALSE,IF(ISERR(FIND(CONCATENATE(B$4,"++"),Stac!$R30))=FALSE,IF(ISERR(FIND(CONCATENATE(B$4,"+++"),Stac!$R30))=FALSE,"+++","++"),"+")," ")," ")</f>
        <v/>
      </c>
      <c r="C29" s="47" t="str">
        <f>IF(ISERR(FIND(C$4,Stac!$R30))=FALSE,IF(ISERR(FIND(CONCATENATE(C$4,"+"),Stac!$R30))=FALSE,IF(ISERR(FIND(CONCATENATE(C$4,"++"),Stac!$R30))=FALSE,IF(ISERR(FIND(CONCATENATE(C$4,"+++"),Stac!$R30))=FALSE,"+++","++"),"+")," ")," ")</f>
        <v/>
      </c>
      <c r="D29" s="47" t="str">
        <f>IF(ISERR(FIND(D$4,Stac!$R30))=FALSE,IF(ISERR(FIND(CONCATENATE(D$4,"+"),Stac!$R30))=FALSE,IF(ISERR(FIND(CONCATENATE(D$4,"++"),Stac!$R30))=FALSE,IF(ISERR(FIND(CONCATENATE(D$4,"+++"),Stac!$R30))=FALSE,"+++","++"),"+")," ")," ")</f>
        <v/>
      </c>
      <c r="E29" s="47" t="str">
        <f>IF(ISERR(FIND(E$4,Stac!$R30))=FALSE,IF(ISERR(FIND(CONCATENATE(E$4,"+"),Stac!$R30))=FALSE,IF(ISERR(FIND(CONCATENATE(E$4,"++"),Stac!$R30))=FALSE,IF(ISERR(FIND(CONCATENATE(E$4,"+++"),Stac!$R30))=FALSE,"+++","++"),"+")," ")," ")</f>
        <v/>
      </c>
      <c r="F29" s="47" t="str">
        <f>IF(ISERR(FIND(F$4,Stac!$R30))=FALSE,IF(ISERR(FIND(CONCATENATE(F$4,"+"),Stac!$R30))=FALSE,IF(ISERR(FIND(CONCATENATE(F$4,"++"),Stac!$R30))=FALSE,IF(ISERR(FIND(CONCATENATE(F$4,"+++"),Stac!$R30))=FALSE,"+++","++"),"+")," ")," ")</f>
        <v/>
      </c>
      <c r="G29" s="47" t="str">
        <f>IF(ISERR(FIND(G$4,Stac!$R30))=FALSE,IF(ISERR(FIND(CONCATENATE(G$4,"+"),Stac!$R30))=FALSE,IF(ISERR(FIND(CONCATENATE(G$4,"++"),Stac!$R30))=FALSE,IF(ISERR(FIND(CONCATENATE(G$4,"+++"),Stac!$R30))=FALSE,"+++","++"),"+")," ")," ")</f>
        <v/>
      </c>
      <c r="H29" s="47" t="str">
        <f>IF(ISERR(FIND(H$4,Stac!$R30))=FALSE,IF(ISERR(FIND(CONCATENATE(H$4,"+"),Stac!$R30))=FALSE,IF(ISERR(FIND(CONCATENATE(H$4,"++"),Stac!$R30))=FALSE,IF(ISERR(FIND(CONCATENATE(H$4,"+++"),Stac!$R30))=FALSE,"+++","++"),"+")," ")," ")</f>
        <v/>
      </c>
      <c r="I29" s="47" t="str">
        <f>IF(ISERR(FIND(I$4,Stac!$R30))=FALSE,IF(ISERR(FIND(CONCATENATE(I$4,"+"),Stac!$R30))=FALSE,IF(ISERR(FIND(CONCATENATE(I$4,"++"),Stac!$R30))=FALSE,IF(ISERR(FIND(CONCATENATE(I$4,"+++"),Stac!$R30))=FALSE,"+++","++"),"+")," ")," ")</f>
        <v/>
      </c>
      <c r="J29" s="47" t="str">
        <f>IF(ISERR(FIND(J$4,Stac!$R30))=FALSE,IF(ISERR(FIND(CONCATENATE(J$4,"+"),Stac!$R30))=FALSE,IF(ISERR(FIND(CONCATENATE(J$4,"++"),Stac!$R30))=FALSE,IF(ISERR(FIND(CONCATENATE(J$4,"+++"),Stac!$R30))=FALSE,"+++","++"),"+")," ")," ")</f>
        <v/>
      </c>
      <c r="K29" s="47" t="str">
        <f>IF(ISERR(FIND(K$4,Stac!$R30))=FALSE,IF(ISERR(FIND(CONCATENATE(K$4,"+"),Stac!$R30))=FALSE,IF(ISERR(FIND(CONCATENATE(K$4,"++"),Stac!$R30))=FALSE,IF(ISERR(FIND(CONCATENATE(K$4,"+++"),Stac!$R30))=FALSE,"+++","++"),"+")," ")," ")</f>
        <v/>
      </c>
      <c r="L29" s="47" t="str">
        <f>IF(ISERR(FIND(L$4,Stac!$R30))=FALSE,IF(ISERR(FIND(CONCATENATE(L$4,"+"),Stac!$R30))=FALSE,IF(ISERR(FIND(CONCATENATE(L$4,"++"),Stac!$R30))=FALSE,IF(ISERR(FIND(CONCATENATE(L$4,"+++"),Stac!$R30))=FALSE,"+++","++"),"+")," ")," ")</f>
        <v/>
      </c>
      <c r="M29" s="47" t="str">
        <f>IF(ISERR(FIND(M$4,Stac!$R30))=FALSE,IF(ISERR(FIND(CONCATENATE(M$4,"+"),Stac!$R30))=FALSE,IF(ISERR(FIND(CONCATENATE(M$4,"++"),Stac!$R30))=FALSE,IF(ISERR(FIND(CONCATENATE(M$4,"+++"),Stac!$R30))=FALSE,"+++","++"),"+")," ")," ")</f>
        <v/>
      </c>
      <c r="N29" s="47" t="str">
        <f>IF(ISERR(FIND(N$4,Stac!$R30))=FALSE,IF(ISERR(FIND(CONCATENATE(N$4,"+"),Stac!$R30))=FALSE,IF(ISERR(FIND(CONCATENATE(N$4,"++"),Stac!$R30))=FALSE,IF(ISERR(FIND(CONCATENATE(N$4,"+++"),Stac!$R30))=FALSE,"+++","++"),"+")," ")," ")</f>
        <v/>
      </c>
      <c r="O29" s="47" t="str">
        <f>IF(ISERR(FIND(O$4,Stac!$R30))=FALSE,IF(ISERR(FIND(CONCATENATE(O$4,"+"),Stac!$R30))=FALSE,IF(ISERR(FIND(CONCATENATE(O$4,"++"),Stac!$R30))=FALSE,IF(ISERR(FIND(CONCATENATE(O$4,"+++"),Stac!$R30))=FALSE,"+++","++"),"+")," ")," ")</f>
        <v/>
      </c>
      <c r="P29" s="47" t="str">
        <f>IF(ISERR(FIND(P$4,Stac!$R30))=FALSE,IF(ISERR(FIND(CONCATENATE(P$4,"+"),Stac!$R30))=FALSE,IF(ISERR(FIND(CONCATENATE(P$4,"++"),Stac!$R30))=FALSE,IF(ISERR(FIND(CONCATENATE(P$4,"+++"),Stac!$R30))=FALSE,"+++","++"),"+")," ")," ")</f>
        <v/>
      </c>
      <c r="Q29" s="47" t="str">
        <f>IF(ISERR(FIND(Q$4,Stac!$R30))=FALSE,IF(ISERR(FIND(CONCATENATE(Q$4,"+"),Stac!$R30))=FALSE,IF(ISERR(FIND(CONCATENATE(Q$4,"++"),Stac!$R30))=FALSE,IF(ISERR(FIND(CONCATENATE(Q$4,"+++"),Stac!$R30))=FALSE,"+++","++"),"+")," ")," ")</f>
        <v/>
      </c>
      <c r="R29" s="47" t="str">
        <f>IF(ISERR(FIND(R$4,Stac!$R30))=FALSE,IF(ISERR(FIND(CONCATENATE(R$4,"+"),Stac!$R30))=FALSE,IF(ISERR(FIND(CONCATENATE(R$4,"++"),Stac!$R30))=FALSE,IF(ISERR(FIND(CONCATENATE(R$4,"+++"),Stac!$R30))=FALSE,"+++","++"),"+")," ")," ")</f>
        <v/>
      </c>
      <c r="S29" s="47" t="str">
        <f>IF(ISERR(FIND(S$4,Stac!$R30))=FALSE,IF(ISERR(FIND(CONCATENATE(S$4,"+"),Stac!$R30))=FALSE,IF(ISERR(FIND(CONCATENATE(S$4,"++"),Stac!$R30))=FALSE,IF(ISERR(FIND(CONCATENATE(S$4,"+++"),Stac!$R30))=FALSE,"+++","++"),"+")," ")," ")</f>
        <v/>
      </c>
      <c r="T29" s="47" t="str">
        <f>IF(ISERR(FIND(T$4,Stac!$R30))=FALSE,IF(ISERR(FIND(CONCATENATE(T$4,"+"),Stac!$R30))=FALSE,IF(ISERR(FIND(CONCATENATE(T$4,"++"),Stac!$R30))=FALSE,IF(ISERR(FIND(CONCATENATE(T$4,"+++"),Stac!$R30))=FALSE,"+++","++"),"+")," ")," ")</f>
        <v/>
      </c>
      <c r="U29" s="47" t="str">
        <f>IF(ISERR(FIND(U$4,Stac!$R30))=FALSE,IF(ISERR(FIND(CONCATENATE(U$4,"+"),Stac!$R30))=FALSE,IF(ISERR(FIND(CONCATENATE(U$4,"++"),Stac!$R30))=FALSE,IF(ISERR(FIND(CONCATENATE(U$4,"+++"),Stac!$R30))=FALSE,"+++","++"),"+")," ")," ")</f>
        <v/>
      </c>
      <c r="V29" s="47" t="str">
        <f>IF(ISERR(FIND(V$4,Stac!$R30))=FALSE,IF(ISERR(FIND(CONCATENATE(V$4,"+"),Stac!$R30))=FALSE,IF(ISERR(FIND(CONCATENATE(V$4,"++"),Stac!$R30))=FALSE,IF(ISERR(FIND(CONCATENATE(V$4,"+++"),Stac!$R30))=FALSE,"+++","++"),"+")," ")," ")</f>
        <v/>
      </c>
      <c r="W29" s="47" t="str">
        <f>IF(ISERR(FIND(W$4,Stac!$R30))=FALSE,IF(ISERR(FIND(CONCATENATE(W$4,"+"),Stac!$R30))=FALSE,IF(ISERR(FIND(CONCATENATE(W$4,"++"),Stac!$R30))=FALSE,IF(ISERR(FIND(CONCATENATE(W$4,"+++"),Stac!$R30))=FALSE,"+++","++"),"+")," ")," ")</f>
        <v/>
      </c>
      <c r="X29" s="47" t="str">
        <f>IF(ISERR(FIND(X$4,Stac!$R30))=FALSE,IF(ISERR(FIND(CONCATENATE(X$4,"+"),Stac!$R30))=FALSE,IF(ISERR(FIND(CONCATENATE(X$4,"++"),Stac!$R30))=FALSE,IF(ISERR(FIND(CONCATENATE(X$4,"+++"),Stac!$R30))=FALSE,"+++","++"),"+")," ")," ")</f>
        <v>+</v>
      </c>
      <c r="Y29" s="47" t="str">
        <f>IF(ISERR(FIND(Y$4,Stac!$R30))=FALSE,IF(ISERR(FIND(CONCATENATE(Y$4,"+"),Stac!$R30))=FALSE,IF(ISERR(FIND(CONCATENATE(Y$4,"++"),Stac!$R30))=FALSE,IF(ISERR(FIND(CONCATENATE(Y$4,"+++"),Stac!$R30))=FALSE,"+++","++"),"+")," ")," ")</f>
        <v>++</v>
      </c>
      <c r="Z29" s="47" t="str">
        <f>IF(ISERR(FIND(Z$4,Stac!$R30))=FALSE,IF(ISERR(FIND(CONCATENATE(Z$4,"+"),Stac!$R30))=FALSE,IF(ISERR(FIND(CONCATENATE(Z$4,"++"),Stac!$R30))=FALSE,IF(ISERR(FIND(CONCATENATE(Z$4,"+++"),Stac!$R30))=FALSE,"+++","++"),"+")," ")," ")</f>
        <v/>
      </c>
      <c r="AA29" s="47" t="str">
        <f>IF(ISERR(FIND(AA$4,Stac!$R30))=FALSE,IF(ISERR(FIND(CONCATENATE(AA$4,"+"),Stac!$R30))=FALSE,IF(ISERR(FIND(CONCATENATE(AA$4,"++"),Stac!$R30))=FALSE,IF(ISERR(FIND(CONCATENATE(AA$4,"+++"),Stac!$R30))=FALSE,"+++","++"),"+")," ")," ")</f>
        <v>+++</v>
      </c>
      <c r="AB29" s="47" t="str">
        <f>IF(ISERR(FIND(AB$4,Stac!$R30))=FALSE,IF(ISERR(FIND(CONCATENATE(AB$4,"+"),Stac!$R30))=FALSE,IF(ISERR(FIND(CONCATENATE(AB$4,"++"),Stac!$R30))=FALSE,IF(ISERR(FIND(CONCATENATE(AB$4,"+++"),Stac!$R30))=FALSE,"+++","++"),"+")," ")," ")</f>
        <v/>
      </c>
      <c r="AC29" s="47" t="str">
        <f>IF(ISERR(FIND(AC$4,Stac!$R30))=FALSE,IF(ISERR(FIND(CONCATENATE(AC$4,"+"),Stac!$R30))=FALSE,IF(ISERR(FIND(CONCATENATE(AC$4,"++"),Stac!$R30))=FALSE,IF(ISERR(FIND(CONCATENATE(AC$4,"+++"),Stac!$R30))=FALSE,"+++","++"),"+")," ")," ")</f>
        <v/>
      </c>
      <c r="AD29" s="88" t="str">
        <f>Stac!C30</f>
        <v xml:space="preserve">Przedmiot obieralny 2 - nauki humanistyczne: Metodologia nauk dla inżynierów / Etyka / Filozofia </v>
      </c>
      <c r="AE29" s="219" t="str">
        <f>IF(ISERR(FIND(AE$4,Stac!$S30))=FALSE,IF(ISERR(FIND(CONCATENATE(AE$4,"+"),Stac!$S30))=FALSE,IF(ISERR(FIND(CONCATENATE(AE$4,"++"),Stac!$S30))=FALSE,IF(ISERR(FIND(CONCATENATE(AE$4,"+++"),Stac!$S30))=FALSE,"+++","++"),"+")," ")," ")</f>
        <v/>
      </c>
      <c r="AF29" s="219" t="str">
        <f>IF(ISERR(FIND(AF$4,Stac!$S30))=FALSE,IF(ISERR(FIND(CONCATENATE(AF$4,"+"),Stac!$S30))=FALSE,IF(ISERR(FIND(CONCATENATE(AF$4,"++"),Stac!$S30))=FALSE,IF(ISERR(FIND(CONCATENATE(AF$4,"+++"),Stac!$S30))=FALSE,"+++","++"),"+")," ")," ")</f>
        <v/>
      </c>
      <c r="AG29" s="219" t="str">
        <f>IF(ISERR(FIND(AG$4,Stac!$S30))=FALSE,IF(ISERR(FIND(CONCATENATE(AG$4,"+"),Stac!$S30))=FALSE,IF(ISERR(FIND(CONCATENATE(AG$4,"++"),Stac!$S30))=FALSE,IF(ISERR(FIND(CONCATENATE(AG$4,"+++"),Stac!$S30))=FALSE,"+++","++"),"+")," ")," ")</f>
        <v>+++</v>
      </c>
      <c r="AH29" s="219" t="str">
        <f>IF(ISERR(FIND(AH$4,Stac!$S30))=FALSE,IF(ISERR(FIND(CONCATENATE(AH$4,"+"),Stac!$S30))=FALSE,IF(ISERR(FIND(CONCATENATE(AH$4,"++"),Stac!$S30))=FALSE,IF(ISERR(FIND(CONCATENATE(AH$4,"+++"),Stac!$S30))=FALSE,"+++","++"),"+")," ")," ")</f>
        <v>+</v>
      </c>
      <c r="AI29" s="219" t="str">
        <f>IF(ISERR(FIND(AI$4,Stac!$S30))=FALSE,IF(ISERR(FIND(CONCATENATE(AI$4,"+"),Stac!$S30))=FALSE,IF(ISERR(FIND(CONCATENATE(AI$4,"++"),Stac!$S30))=FALSE,IF(ISERR(FIND(CONCATENATE(AI$4,"+++"),Stac!$S30))=FALSE,"+++","++"),"+")," ")," ")</f>
        <v/>
      </c>
      <c r="AJ29" s="219" t="str">
        <f>IF(ISERR(FIND(AJ$4,Stac!$S30))=FALSE,IF(ISERR(FIND(CONCATENATE(AJ$4,"+"),Stac!$S30))=FALSE,IF(ISERR(FIND(CONCATENATE(AJ$4,"++"),Stac!$S30))=FALSE,IF(ISERR(FIND(CONCATENATE(AJ$4,"+++"),Stac!$S30))=FALSE,"+++","++"),"+")," ")," ")</f>
        <v>++</v>
      </c>
      <c r="AK29" s="219" t="str">
        <f>IF(ISERR(FIND(AK$4,Stac!$S30))=FALSE,IF(ISERR(FIND(CONCATENATE(AK$4,"+"),Stac!$S30))=FALSE,IF(ISERR(FIND(CONCATENATE(AK$4,"++"),Stac!$S30))=FALSE,IF(ISERR(FIND(CONCATENATE(AK$4,"+++"),Stac!$S30))=FALSE,"+++","++"),"+")," ")," ")</f>
        <v/>
      </c>
      <c r="AL29" s="219" t="str">
        <f>IF(ISERR(FIND(AL$4,Stac!$S30))=FALSE,IF(ISERR(FIND(CONCATENATE(AL$4,"+"),Stac!$S30))=FALSE,IF(ISERR(FIND(CONCATENATE(AL$4,"++"),Stac!$S30))=FALSE,IF(ISERR(FIND(CONCATENATE(AL$4,"+++"),Stac!$S30))=FALSE,"+++","++"),"+")," ")," ")</f>
        <v/>
      </c>
      <c r="AM29" s="219" t="str">
        <f>IF(ISERR(FIND(AM$4,Stac!$S30))=FALSE,IF(ISERR(FIND(CONCATENATE(AM$4,"+"),Stac!$S30))=FALSE,IF(ISERR(FIND(CONCATENATE(AM$4,"++"),Stac!$S30))=FALSE,IF(ISERR(FIND(CONCATENATE(AM$4,"+++"),Stac!$S30))=FALSE,"+++","++"),"+")," ")," ")</f>
        <v/>
      </c>
      <c r="AN29" s="219" t="str">
        <f>IF(ISERR(FIND(AN$4,Stac!$S30))=FALSE,IF(ISERR(FIND(CONCATENATE(AN$4,"+"),Stac!$S30))=FALSE,IF(ISERR(FIND(CONCATENATE(AN$4,"++"),Stac!$S30))=FALSE,IF(ISERR(FIND(CONCATENATE(AN$4,"+++"),Stac!$S30))=FALSE,"+++","++"),"+")," ")," ")</f>
        <v/>
      </c>
      <c r="AO29" s="219" t="str">
        <f>IF(ISERR(FIND(AO$4,Stac!$S30))=FALSE,IF(ISERR(FIND(CONCATENATE(AO$4,"+"),Stac!$S30))=FALSE,IF(ISERR(FIND(CONCATENATE(AO$4,"++"),Stac!$S30))=FALSE,IF(ISERR(FIND(CONCATENATE(AO$4,"+++"),Stac!$S30))=FALSE,"+++","++"),"+")," ")," ")</f>
        <v/>
      </c>
      <c r="AP29" s="219" t="str">
        <f>IF(ISERR(FIND(AP$4,Stac!$S30))=FALSE,IF(ISERR(FIND(CONCATENATE(AP$4,"+"),Stac!$S30))=FALSE,IF(ISERR(FIND(CONCATENATE(AP$4,"++"),Stac!$S30))=FALSE,IF(ISERR(FIND(CONCATENATE(AP$4,"+++"),Stac!$S30))=FALSE,"+++","++"),"+")," ")," ")</f>
        <v/>
      </c>
      <c r="AQ29" s="219" t="str">
        <f>IF(ISERR(FIND(AQ$4,Stac!$S30))=FALSE,IF(ISERR(FIND(CONCATENATE(AQ$4,"+"),Stac!$S30))=FALSE,IF(ISERR(FIND(CONCATENATE(AQ$4,"++"),Stac!$S30))=FALSE,IF(ISERR(FIND(CONCATENATE(AQ$4,"+++"),Stac!$S30))=FALSE,"+++","++"),"+")," ")," ")</f>
        <v/>
      </c>
      <c r="AR29" s="219" t="str">
        <f>IF(ISERR(FIND(AR$4,Stac!$S30))=FALSE,IF(ISERR(FIND(CONCATENATE(AR$4,"+"),Stac!$S30))=FALSE,IF(ISERR(FIND(CONCATENATE(AR$4,"++"),Stac!$S30))=FALSE,IF(ISERR(FIND(CONCATENATE(AR$4,"+++"),Stac!$S30))=FALSE,"+++","++"),"+")," ")," ")</f>
        <v/>
      </c>
      <c r="AS29" s="219" t="str">
        <f>IF(ISERR(FIND(AS$4,Stac!$S30))=FALSE,IF(ISERR(FIND(CONCATENATE(AS$4,"+"),Stac!$S30))=FALSE,IF(ISERR(FIND(CONCATENATE(AS$4,"++"),Stac!$S30))=FALSE,IF(ISERR(FIND(CONCATENATE(AS$4,"+++"),Stac!$S30))=FALSE,"+++","++"),"+")," ")," ")</f>
        <v/>
      </c>
      <c r="AT29" s="219" t="str">
        <f>IF(ISERR(FIND(AT$4,Stac!$S30))=FALSE,IF(ISERR(FIND(CONCATENATE(AT$4,"+"),Stac!$S30))=FALSE,IF(ISERR(FIND(CONCATENATE(AT$4,"++"),Stac!$S30))=FALSE,IF(ISERR(FIND(CONCATENATE(AT$4,"+++"),Stac!$S30))=FALSE,"+++","++"),"+")," ")," ")</f>
        <v>+</v>
      </c>
      <c r="AU29" s="219" t="str">
        <f>IF(ISERR(FIND(AU$4,Stac!$S30))=FALSE,IF(ISERR(FIND(CONCATENATE(AU$4,"+"),Stac!$S30))=FALSE,IF(ISERR(FIND(CONCATENATE(AU$4,"++"),Stac!$S30))=FALSE,IF(ISERR(FIND(CONCATENATE(AU$4,"+++"),Stac!$S30))=FALSE,"+++","++"),"+")," ")," ")</f>
        <v/>
      </c>
      <c r="AV29" s="219" t="str">
        <f>IF(ISERR(FIND(AV$4,Stac!$S30))=FALSE,IF(ISERR(FIND(CONCATENATE(AV$4,"+"),Stac!$S30))=FALSE,IF(ISERR(FIND(CONCATENATE(AV$4,"++"),Stac!$S30))=FALSE,IF(ISERR(FIND(CONCATENATE(AV$4,"+++"),Stac!$S30))=FALSE,"+++","++"),"+")," ")," ")</f>
        <v/>
      </c>
      <c r="AW29" s="219" t="str">
        <f>IF(ISERR(FIND(AW$4,Stac!$S30))=FALSE,IF(ISERR(FIND(CONCATENATE(AW$4,"+"),Stac!$S30))=FALSE,IF(ISERR(FIND(CONCATENATE(AW$4,"++"),Stac!$S30))=FALSE,IF(ISERR(FIND(CONCATENATE(AW$4,"+++"),Stac!$S30))=FALSE,"+++","++"),"+")," ")," ")</f>
        <v/>
      </c>
      <c r="AX29" s="219" t="str">
        <f>IF(ISERR(FIND(AX$4,Stac!$S30))=FALSE,IF(ISERR(FIND(CONCATENATE(AX$4,"+"),Stac!$S30))=FALSE,IF(ISERR(FIND(CONCATENATE(AX$4,"++"),Stac!$S30))=FALSE,IF(ISERR(FIND(CONCATENATE(AX$4,"+++"),Stac!$S30))=FALSE,"+++","++"),"+")," ")," ")</f>
        <v/>
      </c>
      <c r="AY29" s="219" t="str">
        <f>IF(ISERR(FIND(AY$4,Stac!$S30))=FALSE,IF(ISERR(FIND(CONCATENATE(AY$4,"+"),Stac!$S30))=FALSE,IF(ISERR(FIND(CONCATENATE(AY$4,"++"),Stac!$S30))=FALSE,IF(ISERR(FIND(CONCATENATE(AY$4,"+++"),Stac!$S30))=FALSE,"+++","++"),"+")," ")," ")</f>
        <v/>
      </c>
      <c r="AZ29" s="219" t="str">
        <f>IF(ISERR(FIND(AZ$4,Stac!$S30))=FALSE,IF(ISERR(FIND(CONCATENATE(AZ$4,"+"),Stac!$S30))=FALSE,IF(ISERR(FIND(CONCATENATE(AZ$4,"++"),Stac!$S30))=FALSE,IF(ISERR(FIND(CONCATENATE(AZ$4,"+++"),Stac!$S30))=FALSE,"+++","++"),"+")," ")," ")</f>
        <v/>
      </c>
      <c r="BA29" s="219" t="str">
        <f>IF(ISERR(FIND(BA$4,Stac!$S30))=FALSE,IF(ISERR(FIND(CONCATENATE(BA$4,"+"),Stac!$S30))=FALSE,IF(ISERR(FIND(CONCATENATE(BA$4,"++"),Stac!$S30))=FALSE,IF(ISERR(FIND(CONCATENATE(BA$4,"+++"),Stac!$S30))=FALSE,"+++","++"),"+")," ")," ")</f>
        <v/>
      </c>
      <c r="BB29" s="219" t="str">
        <f>IF(ISERR(FIND(BB$4,Stac!$S30))=FALSE,IF(ISERR(FIND(CONCATENATE(BB$4,"+"),Stac!$S30))=FALSE,IF(ISERR(FIND(CONCATENATE(BB$4,"++"),Stac!$S30))=FALSE,IF(ISERR(FIND(CONCATENATE(BB$4,"+++"),Stac!$S30))=FALSE,"+++","++"),"+")," ")," ")</f>
        <v/>
      </c>
      <c r="BC29" s="219" t="str">
        <f>IF(ISERR(FIND(BC$4,Stac!$S30))=FALSE,IF(ISERR(FIND(CONCATENATE(BC$4,"+"),Stac!$S30))=FALSE,IF(ISERR(FIND(CONCATENATE(BC$4,"++"),Stac!$S30))=FALSE,IF(ISERR(FIND(CONCATENATE(BC$4,"+++"),Stac!$S30))=FALSE,"+++","++"),"+")," ")," ")</f>
        <v/>
      </c>
      <c r="BD29" s="219" t="str">
        <f>IF(ISERR(FIND(BD$4,Stac!$S30))=FALSE,IF(ISERR(FIND(CONCATENATE(BD$4,"+"),Stac!$S30))=FALSE,IF(ISERR(FIND(CONCATENATE(BD$4,"++"),Stac!$S30))=FALSE,IF(ISERR(FIND(CONCATENATE(BD$4,"+++"),Stac!$S30))=FALSE,"+++","++"),"+")," ")," ")</f>
        <v/>
      </c>
      <c r="BE29" s="219" t="str">
        <f>IF(ISERR(FIND(BE$4,Stac!$S30))=FALSE,IF(ISERR(FIND(CONCATENATE(BE$4,"+"),Stac!$S30))=FALSE,IF(ISERR(FIND(CONCATENATE(BE$4,"++"),Stac!$S30))=FALSE,IF(ISERR(FIND(CONCATENATE(BE$4,"+++"),Stac!$S30))=FALSE,"+++","++"),"+")," ")," ")</f>
        <v/>
      </c>
      <c r="BF29" s="219" t="str">
        <f>IF(ISERR(FIND(BF$4,Stac!$S30))=FALSE,IF(ISERR(FIND(CONCATENATE(BF$4,"+"),Stac!$S30))=FALSE,IF(ISERR(FIND(CONCATENATE(BF$4,"++"),Stac!$S30))=FALSE,IF(ISERR(FIND(CONCATENATE(BF$4,"+++"),Stac!$S30))=FALSE,"+++","++"),"+")," ")," ")</f>
        <v/>
      </c>
      <c r="BG29" s="219" t="str">
        <f>IF(ISERR(FIND(BG$4,Stac!$S30))=FALSE,IF(ISERR(FIND(CONCATENATE(BG$4,"+"),Stac!$S30))=FALSE,IF(ISERR(FIND(CONCATENATE(BG$4,"++"),Stac!$S30))=FALSE,IF(ISERR(FIND(CONCATENATE(BG$4,"+++"),Stac!$S30))=FALSE,"+++","++"),"+")," ")," ")</f>
        <v/>
      </c>
      <c r="BH29" s="219" t="str">
        <f>IF(ISERR(FIND(BH$4,Stac!$S30))=FALSE,IF(ISERR(FIND(CONCATENATE(BH$4,"+"),Stac!$S30))=FALSE,IF(ISERR(FIND(CONCATENATE(BH$4,"++"),Stac!$S30))=FALSE,IF(ISERR(FIND(CONCATENATE(BH$4,"+++"),Stac!$S30))=FALSE,"+++","++"),"+")," ")," ")</f>
        <v/>
      </c>
      <c r="BI29" s="219" t="str">
        <f>IF(ISERR(FIND(BI$4,Stac!$S30))=FALSE,IF(ISERR(FIND(CONCATENATE(BI$4,"+"),Stac!$S30))=FALSE,IF(ISERR(FIND(CONCATENATE(BI$4,"++"),Stac!$S30))=FALSE,IF(ISERR(FIND(CONCATENATE(BI$4,"+++"),Stac!$S30))=FALSE,"+++","++"),"+")," ")," ")</f>
        <v/>
      </c>
      <c r="BJ29" s="219" t="str">
        <f>IF(ISERR(FIND(BJ$4,Stac!$S30))=FALSE,IF(ISERR(FIND(CONCATENATE(BJ$4,"+"),Stac!$S30))=FALSE,IF(ISERR(FIND(CONCATENATE(BJ$4,"++"),Stac!$S30))=FALSE,IF(ISERR(FIND(CONCATENATE(BJ$4,"+++"),Stac!$S30))=FALSE,"+++","++"),"+")," ")," ")</f>
        <v/>
      </c>
      <c r="BK29" s="219" t="str">
        <f>IF(ISERR(FIND(BK$4,Stac!$S30))=FALSE,IF(ISERR(FIND(CONCATENATE(BK$4,"+"),Stac!$S30))=FALSE,IF(ISERR(FIND(CONCATENATE(BK$4,"++"),Stac!$S30))=FALSE,IF(ISERR(FIND(CONCATENATE(BK$4,"+++"),Stac!$S30))=FALSE,"+++","++"),"+")," ")," ")</f>
        <v/>
      </c>
      <c r="BL29" s="219" t="str">
        <f>IF(ISERR(FIND(BL$4,Stac!$S30))=FALSE,IF(ISERR(FIND(CONCATENATE(BL$4,"+"),Stac!$S30))=FALSE,IF(ISERR(FIND(CONCATENATE(BL$4,"++"),Stac!$S30))=FALSE,IF(ISERR(FIND(CONCATENATE(BL$4,"+++"),Stac!$S30))=FALSE,"+++","++"),"+")," ")," ")</f>
        <v/>
      </c>
      <c r="BM29" s="219" t="str">
        <f>IF(ISERR(FIND(BM$4,Stac!$S30))=FALSE,IF(ISERR(FIND(CONCATENATE(BM$4,"+"),Stac!$S30))=FALSE,IF(ISERR(FIND(CONCATENATE(BM$4,"++"),Stac!$S30))=FALSE,IF(ISERR(FIND(CONCATENATE(BM$4,"+++"),Stac!$S30))=FALSE,"+++","++"),"+")," ")," ")</f>
        <v/>
      </c>
      <c r="BN29" s="88" t="str">
        <f>Stac!C30</f>
        <v xml:space="preserve">Przedmiot obieralny 2 - nauki humanistyczne: Metodologia nauk dla inżynierów / Etyka / Filozofia </v>
      </c>
      <c r="BO29" s="219" t="str">
        <f>IF(ISERR(FIND(BO$4,Stac!$T30))=FALSE,IF(ISERR(FIND(CONCATENATE(BO$4,"+"),Stac!$T30))=FALSE,IF(ISERR(FIND(CONCATENATE(BO$4,"++"),Stac!$T30))=FALSE,IF(ISERR(FIND(CONCATENATE(BO$4,"+++"),Stac!$T30))=FALSE,"+++","++"),"+")," ")," ")</f>
        <v>+</v>
      </c>
      <c r="BP29" s="219" t="str">
        <f>IF(ISERR(FIND(BP$4,Stac!$T30))=FALSE,IF(ISERR(FIND(CONCATENATE(BP$4,"+"),Stac!$T30))=FALSE,IF(ISERR(FIND(CONCATENATE(BP$4,"++"),Stac!$T30))=FALSE,IF(ISERR(FIND(CONCATENATE(BP$4,"+++"),Stac!$T30))=FALSE,"+++","++"),"+")," ")," ")</f>
        <v/>
      </c>
      <c r="BQ29" s="219" t="str">
        <f>IF(ISERR(FIND(BQ$4,Stac!$T30))=FALSE,IF(ISERR(FIND(CONCATENATE(BQ$4,"+"),Stac!$T30))=FALSE,IF(ISERR(FIND(CONCATENATE(BQ$4,"++"),Stac!$T30))=FALSE,IF(ISERR(FIND(CONCATENATE(BQ$4,"+++"),Stac!$T30))=FALSE,"+++","++"),"+")," ")," ")</f>
        <v/>
      </c>
      <c r="BR29" s="219" t="str">
        <f>IF(ISERR(FIND(BR$4,Stac!$T30))=FALSE,IF(ISERR(FIND(CONCATENATE(BR$4,"+"),Stac!$T30))=FALSE,IF(ISERR(FIND(CONCATENATE(BR$4,"++"),Stac!$T30))=FALSE,IF(ISERR(FIND(CONCATENATE(BR$4,"+++"),Stac!$T30))=FALSE,"+++","++"),"+")," ")," ")</f>
        <v/>
      </c>
      <c r="BS29" s="219" t="str">
        <f>IF(ISERR(FIND(BS$4,Stac!$T30))=FALSE,IF(ISERR(FIND(CONCATENATE(BS$4,"+"),Stac!$T30))=FALSE,IF(ISERR(FIND(CONCATENATE(BS$4,"++"),Stac!$T30))=FALSE,IF(ISERR(FIND(CONCATENATE(BS$4,"+++"),Stac!$T30))=FALSE,"+++","++"),"+")," ")," ")</f>
        <v/>
      </c>
      <c r="BT29" s="219" t="str">
        <f>IF(ISERR(FIND(BT$4,Stac!$T30))=FALSE,IF(ISERR(FIND(CONCATENATE(BT$4,"+"),Stac!$T30))=FALSE,IF(ISERR(FIND(CONCATENATE(BT$4,"++"),Stac!$T30))=FALSE,IF(ISERR(FIND(CONCATENATE(BT$4,"+++"),Stac!$T30))=FALSE,"+++","++"),"+")," ")," ")</f>
        <v/>
      </c>
      <c r="BU29" s="219" t="str">
        <f>IF(ISERR(FIND(BU$4,Stac!$T30))=FALSE,IF(ISERR(FIND(CONCATENATE(BU$4,"+"),Stac!$T30))=FALSE,IF(ISERR(FIND(CONCATENATE(BU$4,"++"),Stac!$T30))=FALSE,IF(ISERR(FIND(CONCATENATE(BU$4,"+++"),Stac!$T30))=FALSE,"+++","++"),"+")," ")," ")</f>
        <v>+</v>
      </c>
    </row>
    <row r="30" spans="1:73" s="161" customFormat="1">
      <c r="A30" s="88" t="str">
        <f>Stac!C31</f>
        <v>Język obcy</v>
      </c>
      <c r="B30" s="47" t="str">
        <f>IF(ISERR(FIND(B$4,Stac!$R31))=FALSE,IF(ISERR(FIND(CONCATENATE(B$4,"+"),Stac!$R31))=FALSE,IF(ISERR(FIND(CONCATENATE(B$4,"++"),Stac!$R31))=FALSE,IF(ISERR(FIND(CONCATENATE(B$4,"+++"),Stac!$R31))=FALSE,"+++","++"),"+")," ")," ")</f>
        <v/>
      </c>
      <c r="C30" s="47" t="str">
        <f>IF(ISERR(FIND(C$4,Stac!$R31))=FALSE,IF(ISERR(FIND(CONCATENATE(C$4,"+"),Stac!$R31))=FALSE,IF(ISERR(FIND(CONCATENATE(C$4,"++"),Stac!$R31))=FALSE,IF(ISERR(FIND(CONCATENATE(C$4,"+++"),Stac!$R31))=FALSE,"+++","++"),"+")," ")," ")</f>
        <v/>
      </c>
      <c r="D30" s="47" t="str">
        <f>IF(ISERR(FIND(D$4,Stac!$R31))=FALSE,IF(ISERR(FIND(CONCATENATE(D$4,"+"),Stac!$R31))=FALSE,IF(ISERR(FIND(CONCATENATE(D$4,"++"),Stac!$R31))=FALSE,IF(ISERR(FIND(CONCATENATE(D$4,"+++"),Stac!$R31))=FALSE,"+++","++"),"+")," ")," ")</f>
        <v/>
      </c>
      <c r="E30" s="47" t="str">
        <f>IF(ISERR(FIND(E$4,Stac!$R31))=FALSE,IF(ISERR(FIND(CONCATENATE(E$4,"+"),Stac!$R31))=FALSE,IF(ISERR(FIND(CONCATENATE(E$4,"++"),Stac!$R31))=FALSE,IF(ISERR(FIND(CONCATENATE(E$4,"+++"),Stac!$R31))=FALSE,"+++","++"),"+")," ")," ")</f>
        <v/>
      </c>
      <c r="F30" s="47" t="str">
        <f>IF(ISERR(FIND(F$4,Stac!$R31))=FALSE,IF(ISERR(FIND(CONCATENATE(F$4,"+"),Stac!$R31))=FALSE,IF(ISERR(FIND(CONCATENATE(F$4,"++"),Stac!$R31))=FALSE,IF(ISERR(FIND(CONCATENATE(F$4,"+++"),Stac!$R31))=FALSE,"+++","++"),"+")," ")," ")</f>
        <v/>
      </c>
      <c r="G30" s="47" t="str">
        <f>IF(ISERR(FIND(G$4,Stac!$R31))=FALSE,IF(ISERR(FIND(CONCATENATE(G$4,"+"),Stac!$R31))=FALSE,IF(ISERR(FIND(CONCATENATE(G$4,"++"),Stac!$R31))=FALSE,IF(ISERR(FIND(CONCATENATE(G$4,"+++"),Stac!$R31))=FALSE,"+++","++"),"+")," ")," ")</f>
        <v/>
      </c>
      <c r="H30" s="47" t="str">
        <f>IF(ISERR(FIND(H$4,Stac!$R31))=FALSE,IF(ISERR(FIND(CONCATENATE(H$4,"+"),Stac!$R31))=FALSE,IF(ISERR(FIND(CONCATENATE(H$4,"++"),Stac!$R31))=FALSE,IF(ISERR(FIND(CONCATENATE(H$4,"+++"),Stac!$R31))=FALSE,"+++","++"),"+")," ")," ")</f>
        <v/>
      </c>
      <c r="I30" s="47" t="str">
        <f>IF(ISERR(FIND(I$4,Stac!$R31))=FALSE,IF(ISERR(FIND(CONCATENATE(I$4,"+"),Stac!$R31))=FALSE,IF(ISERR(FIND(CONCATENATE(I$4,"++"),Stac!$R31))=FALSE,IF(ISERR(FIND(CONCATENATE(I$4,"+++"),Stac!$R31))=FALSE,"+++","++"),"+")," ")," ")</f>
        <v/>
      </c>
      <c r="J30" s="47" t="str">
        <f>IF(ISERR(FIND(J$4,Stac!$R31))=FALSE,IF(ISERR(FIND(CONCATENATE(J$4,"+"),Stac!$R31))=FALSE,IF(ISERR(FIND(CONCATENATE(J$4,"++"),Stac!$R31))=FALSE,IF(ISERR(FIND(CONCATENATE(J$4,"+++"),Stac!$R31))=FALSE,"+++","++"),"+")," ")," ")</f>
        <v/>
      </c>
      <c r="K30" s="47" t="str">
        <f>IF(ISERR(FIND(K$4,Stac!$R31))=FALSE,IF(ISERR(FIND(CONCATENATE(K$4,"+"),Stac!$R31))=FALSE,IF(ISERR(FIND(CONCATENATE(K$4,"++"),Stac!$R31))=FALSE,IF(ISERR(FIND(CONCATENATE(K$4,"+++"),Stac!$R31))=FALSE,"+++","++"),"+")," ")," ")</f>
        <v/>
      </c>
      <c r="L30" s="47" t="str">
        <f>IF(ISERR(FIND(L$4,Stac!$R31))=FALSE,IF(ISERR(FIND(CONCATENATE(L$4,"+"),Stac!$R31))=FALSE,IF(ISERR(FIND(CONCATENATE(L$4,"++"),Stac!$R31))=FALSE,IF(ISERR(FIND(CONCATENATE(L$4,"+++"),Stac!$R31))=FALSE,"+++","++"),"+")," ")," ")</f>
        <v/>
      </c>
      <c r="M30" s="47" t="str">
        <f>IF(ISERR(FIND(M$4,Stac!$R31))=FALSE,IF(ISERR(FIND(CONCATENATE(M$4,"+"),Stac!$R31))=FALSE,IF(ISERR(FIND(CONCATENATE(M$4,"++"),Stac!$R31))=FALSE,IF(ISERR(FIND(CONCATENATE(M$4,"+++"),Stac!$R31))=FALSE,"+++","++"),"+")," ")," ")</f>
        <v/>
      </c>
      <c r="N30" s="47" t="str">
        <f>IF(ISERR(FIND(N$4,Stac!$R31))=FALSE,IF(ISERR(FIND(CONCATENATE(N$4,"+"),Stac!$R31))=FALSE,IF(ISERR(FIND(CONCATENATE(N$4,"++"),Stac!$R31))=FALSE,IF(ISERR(FIND(CONCATENATE(N$4,"+++"),Stac!$R31))=FALSE,"+++","++"),"+")," ")," ")</f>
        <v/>
      </c>
      <c r="O30" s="47" t="str">
        <f>IF(ISERR(FIND(O$4,Stac!$R31))=FALSE,IF(ISERR(FIND(CONCATENATE(O$4,"+"),Stac!$R31))=FALSE,IF(ISERR(FIND(CONCATENATE(O$4,"++"),Stac!$R31))=FALSE,IF(ISERR(FIND(CONCATENATE(O$4,"+++"),Stac!$R31))=FALSE,"+++","++"),"+")," ")," ")</f>
        <v/>
      </c>
      <c r="P30" s="47" t="str">
        <f>IF(ISERR(FIND(P$4,Stac!$R31))=FALSE,IF(ISERR(FIND(CONCATENATE(P$4,"+"),Stac!$R31))=FALSE,IF(ISERR(FIND(CONCATENATE(P$4,"++"),Stac!$R31))=FALSE,IF(ISERR(FIND(CONCATENATE(P$4,"+++"),Stac!$R31))=FALSE,"+++","++"),"+")," ")," ")</f>
        <v/>
      </c>
      <c r="Q30" s="47" t="str">
        <f>IF(ISERR(FIND(Q$4,Stac!$R31))=FALSE,IF(ISERR(FIND(CONCATENATE(Q$4,"+"),Stac!$R31))=FALSE,IF(ISERR(FIND(CONCATENATE(Q$4,"++"),Stac!$R31))=FALSE,IF(ISERR(FIND(CONCATENATE(Q$4,"+++"),Stac!$R31))=FALSE,"+++","++"),"+")," ")," ")</f>
        <v/>
      </c>
      <c r="R30" s="47" t="str">
        <f>IF(ISERR(FIND(R$4,Stac!$R31))=FALSE,IF(ISERR(FIND(CONCATENATE(R$4,"+"),Stac!$R31))=FALSE,IF(ISERR(FIND(CONCATENATE(R$4,"++"),Stac!$R31))=FALSE,IF(ISERR(FIND(CONCATENATE(R$4,"+++"),Stac!$R31))=FALSE,"+++","++"),"+")," ")," ")</f>
        <v/>
      </c>
      <c r="S30" s="47" t="str">
        <f>IF(ISERR(FIND(S$4,Stac!$R31))=FALSE,IF(ISERR(FIND(CONCATENATE(S$4,"+"),Stac!$R31))=FALSE,IF(ISERR(FIND(CONCATENATE(S$4,"++"),Stac!$R31))=FALSE,IF(ISERR(FIND(CONCATENATE(S$4,"+++"),Stac!$R31))=FALSE,"+++","++"),"+")," ")," ")</f>
        <v/>
      </c>
      <c r="T30" s="47" t="str">
        <f>IF(ISERR(FIND(T$4,Stac!$R31))=FALSE,IF(ISERR(FIND(CONCATENATE(T$4,"+"),Stac!$R31))=FALSE,IF(ISERR(FIND(CONCATENATE(T$4,"++"),Stac!$R31))=FALSE,IF(ISERR(FIND(CONCATENATE(T$4,"+++"),Stac!$R31))=FALSE,"+++","++"),"+")," ")," ")</f>
        <v/>
      </c>
      <c r="U30" s="47" t="str">
        <f>IF(ISERR(FIND(U$4,Stac!$R31))=FALSE,IF(ISERR(FIND(CONCATENATE(U$4,"+"),Stac!$R31))=FALSE,IF(ISERR(FIND(CONCATENATE(U$4,"++"),Stac!$R31))=FALSE,IF(ISERR(FIND(CONCATENATE(U$4,"+++"),Stac!$R31))=FALSE,"+++","++"),"+")," ")," ")</f>
        <v/>
      </c>
      <c r="V30" s="47" t="str">
        <f>IF(ISERR(FIND(V$4,Stac!$R31))=FALSE,IF(ISERR(FIND(CONCATENATE(V$4,"+"),Stac!$R31))=FALSE,IF(ISERR(FIND(CONCATENATE(V$4,"++"),Stac!$R31))=FALSE,IF(ISERR(FIND(CONCATENATE(V$4,"+++"),Stac!$R31))=FALSE,"+++","++"),"+")," ")," ")</f>
        <v/>
      </c>
      <c r="W30" s="47" t="str">
        <f>IF(ISERR(FIND(W$4,Stac!$R31))=FALSE,IF(ISERR(FIND(CONCATENATE(W$4,"+"),Stac!$R31))=FALSE,IF(ISERR(FIND(CONCATENATE(W$4,"++"),Stac!$R31))=FALSE,IF(ISERR(FIND(CONCATENATE(W$4,"+++"),Stac!$R31))=FALSE,"+++","++"),"+")," ")," ")</f>
        <v/>
      </c>
      <c r="X30" s="47" t="str">
        <f>IF(ISERR(FIND(X$4,Stac!$R31))=FALSE,IF(ISERR(FIND(CONCATENATE(X$4,"+"),Stac!$R31))=FALSE,IF(ISERR(FIND(CONCATENATE(X$4,"++"),Stac!$R31))=FALSE,IF(ISERR(FIND(CONCATENATE(X$4,"+++"),Stac!$R31))=FALSE,"+++","++"),"+")," ")," ")</f>
        <v/>
      </c>
      <c r="Y30" s="47" t="str">
        <f>IF(ISERR(FIND(Y$4,Stac!$R31))=FALSE,IF(ISERR(FIND(CONCATENATE(Y$4,"+"),Stac!$R31))=FALSE,IF(ISERR(FIND(CONCATENATE(Y$4,"++"),Stac!$R31))=FALSE,IF(ISERR(FIND(CONCATENATE(Y$4,"+++"),Stac!$R31))=FALSE,"+++","++"),"+")," ")," ")</f>
        <v/>
      </c>
      <c r="Z30" s="47" t="str">
        <f>IF(ISERR(FIND(Z$4,Stac!$R31))=FALSE,IF(ISERR(FIND(CONCATENATE(Z$4,"+"),Stac!$R31))=FALSE,IF(ISERR(FIND(CONCATENATE(Z$4,"++"),Stac!$R31))=FALSE,IF(ISERR(FIND(CONCATENATE(Z$4,"+++"),Stac!$R31))=FALSE,"+++","++"),"+")," ")," ")</f>
        <v/>
      </c>
      <c r="AA30" s="47" t="str">
        <f>IF(ISERR(FIND(AA$4,Stac!$R31))=FALSE,IF(ISERR(FIND(CONCATENATE(AA$4,"+"),Stac!$R31))=FALSE,IF(ISERR(FIND(CONCATENATE(AA$4,"++"),Stac!$R31))=FALSE,IF(ISERR(FIND(CONCATENATE(AA$4,"+++"),Stac!$R31))=FALSE,"+++","++"),"+")," ")," ")</f>
        <v/>
      </c>
      <c r="AB30" s="47" t="str">
        <f>IF(ISERR(FIND(AB$4,Stac!$R31))=FALSE,IF(ISERR(FIND(CONCATENATE(AB$4,"+"),Stac!$R31))=FALSE,IF(ISERR(FIND(CONCATENATE(AB$4,"++"),Stac!$R31))=FALSE,IF(ISERR(FIND(CONCATENATE(AB$4,"+++"),Stac!$R31))=FALSE,"+++","++"),"+")," ")," ")</f>
        <v/>
      </c>
      <c r="AC30" s="47" t="str">
        <f>IF(ISERR(FIND(AC$4,Stac!$R31))=FALSE,IF(ISERR(FIND(CONCATENATE(AC$4,"+"),Stac!$R31))=FALSE,IF(ISERR(FIND(CONCATENATE(AC$4,"++"),Stac!$R31))=FALSE,IF(ISERR(FIND(CONCATENATE(AC$4,"+++"),Stac!$R31))=FALSE,"+++","++"),"+")," ")," ")</f>
        <v/>
      </c>
      <c r="AD30" s="88" t="str">
        <f>Stac!C31</f>
        <v>Język obcy</v>
      </c>
      <c r="AE30" s="219" t="str">
        <f>IF(ISERR(FIND(AE$4,Stac!$S31))=FALSE,IF(ISERR(FIND(CONCATENATE(AE$4,"+"),Stac!$S31))=FALSE,IF(ISERR(FIND(CONCATENATE(AE$4,"++"),Stac!$S31))=FALSE,IF(ISERR(FIND(CONCATENATE(AE$4,"+++"),Stac!$S31))=FALSE,"+++","++"),"+")," ")," ")</f>
        <v>+</v>
      </c>
      <c r="AF30" s="219" t="str">
        <f>IF(ISERR(FIND(AF$4,Stac!$S31))=FALSE,IF(ISERR(FIND(CONCATENATE(AF$4,"+"),Stac!$S31))=FALSE,IF(ISERR(FIND(CONCATENATE(AF$4,"++"),Stac!$S31))=FALSE,IF(ISERR(FIND(CONCATENATE(AF$4,"+++"),Stac!$S31))=FALSE,"+++","++"),"+")," ")," ")</f>
        <v/>
      </c>
      <c r="AG30" s="219" t="str">
        <f>IF(ISERR(FIND(AG$4,Stac!$S31))=FALSE,IF(ISERR(FIND(CONCATENATE(AG$4,"+"),Stac!$S31))=FALSE,IF(ISERR(FIND(CONCATENATE(AG$4,"++"),Stac!$S31))=FALSE,IF(ISERR(FIND(CONCATENATE(AG$4,"+++"),Stac!$S31))=FALSE,"+++","++"),"+")," ")," ")</f>
        <v/>
      </c>
      <c r="AH30" s="219" t="str">
        <f>IF(ISERR(FIND(AH$4,Stac!$S31))=FALSE,IF(ISERR(FIND(CONCATENATE(AH$4,"+"),Stac!$S31))=FALSE,IF(ISERR(FIND(CONCATENATE(AH$4,"++"),Stac!$S31))=FALSE,IF(ISERR(FIND(CONCATENATE(AH$4,"+++"),Stac!$S31))=FALSE,"+++","++"),"+")," ")," ")</f>
        <v>++</v>
      </c>
      <c r="AI30" s="219" t="str">
        <f>IF(ISERR(FIND(AI$4,Stac!$S31))=FALSE,IF(ISERR(FIND(CONCATENATE(AI$4,"+"),Stac!$S31))=FALSE,IF(ISERR(FIND(CONCATENATE(AI$4,"++"),Stac!$S31))=FALSE,IF(ISERR(FIND(CONCATENATE(AI$4,"+++"),Stac!$S31))=FALSE,"+++","++"),"+")," ")," ")</f>
        <v>+</v>
      </c>
      <c r="AJ30" s="219" t="str">
        <f>IF(ISERR(FIND(AJ$4,Stac!$S31))=FALSE,IF(ISERR(FIND(CONCATENATE(AJ$4,"+"),Stac!$S31))=FALSE,IF(ISERR(FIND(CONCATENATE(AJ$4,"++"),Stac!$S31))=FALSE,IF(ISERR(FIND(CONCATENATE(AJ$4,"+++"),Stac!$S31))=FALSE,"+++","++"),"+")," ")," ")</f>
        <v/>
      </c>
      <c r="AK30" s="219" t="str">
        <f>IF(ISERR(FIND(AK$4,Stac!$S31))=FALSE,IF(ISERR(FIND(CONCATENATE(AK$4,"+"),Stac!$S31))=FALSE,IF(ISERR(FIND(CONCATENATE(AK$4,"++"),Stac!$S31))=FALSE,IF(ISERR(FIND(CONCATENATE(AK$4,"+++"),Stac!$S31))=FALSE,"+++","++"),"+")," ")," ")</f>
        <v>+++</v>
      </c>
      <c r="AL30" s="219" t="str">
        <f>IF(ISERR(FIND(AL$4,Stac!$S31))=FALSE,IF(ISERR(FIND(CONCATENATE(AL$4,"+"),Stac!$S31))=FALSE,IF(ISERR(FIND(CONCATENATE(AL$4,"++"),Stac!$S31))=FALSE,IF(ISERR(FIND(CONCATENATE(AL$4,"+++"),Stac!$S31))=FALSE,"+++","++"),"+")," ")," ")</f>
        <v/>
      </c>
      <c r="AM30" s="219" t="str">
        <f>IF(ISERR(FIND(AM$4,Stac!$S31))=FALSE,IF(ISERR(FIND(CONCATENATE(AM$4,"+"),Stac!$S31))=FALSE,IF(ISERR(FIND(CONCATENATE(AM$4,"++"),Stac!$S31))=FALSE,IF(ISERR(FIND(CONCATENATE(AM$4,"+++"),Stac!$S31))=FALSE,"+++","++"),"+")," ")," ")</f>
        <v/>
      </c>
      <c r="AN30" s="219" t="str">
        <f>IF(ISERR(FIND(AN$4,Stac!$S31))=FALSE,IF(ISERR(FIND(CONCATENATE(AN$4,"+"),Stac!$S31))=FALSE,IF(ISERR(FIND(CONCATENATE(AN$4,"++"),Stac!$S31))=FALSE,IF(ISERR(FIND(CONCATENATE(AN$4,"+++"),Stac!$S31))=FALSE,"+++","++"),"+")," ")," ")</f>
        <v/>
      </c>
      <c r="AO30" s="219" t="str">
        <f>IF(ISERR(FIND(AO$4,Stac!$S31))=FALSE,IF(ISERR(FIND(CONCATENATE(AO$4,"+"),Stac!$S31))=FALSE,IF(ISERR(FIND(CONCATENATE(AO$4,"++"),Stac!$S31))=FALSE,IF(ISERR(FIND(CONCATENATE(AO$4,"+++"),Stac!$S31))=FALSE,"+++","++"),"+")," ")," ")</f>
        <v/>
      </c>
      <c r="AP30" s="219" t="str">
        <f>IF(ISERR(FIND(AP$4,Stac!$S31))=FALSE,IF(ISERR(FIND(CONCATENATE(AP$4,"+"),Stac!$S31))=FALSE,IF(ISERR(FIND(CONCATENATE(AP$4,"++"),Stac!$S31))=FALSE,IF(ISERR(FIND(CONCATENATE(AP$4,"+++"),Stac!$S31))=FALSE,"+++","++"),"+")," ")," ")</f>
        <v/>
      </c>
      <c r="AQ30" s="219" t="str">
        <f>IF(ISERR(FIND(AQ$4,Stac!$S31))=FALSE,IF(ISERR(FIND(CONCATENATE(AQ$4,"+"),Stac!$S31))=FALSE,IF(ISERR(FIND(CONCATENATE(AQ$4,"++"),Stac!$S31))=FALSE,IF(ISERR(FIND(CONCATENATE(AQ$4,"+++"),Stac!$S31))=FALSE,"+++","++"),"+")," ")," ")</f>
        <v/>
      </c>
      <c r="AR30" s="219" t="str">
        <f>IF(ISERR(FIND(AR$4,Stac!$S31))=FALSE,IF(ISERR(FIND(CONCATENATE(AR$4,"+"),Stac!$S31))=FALSE,IF(ISERR(FIND(CONCATENATE(AR$4,"++"),Stac!$S31))=FALSE,IF(ISERR(FIND(CONCATENATE(AR$4,"+++"),Stac!$S31))=FALSE,"+++","++"),"+")," ")," ")</f>
        <v/>
      </c>
      <c r="AS30" s="219" t="str">
        <f>IF(ISERR(FIND(AS$4,Stac!$S31))=FALSE,IF(ISERR(FIND(CONCATENATE(AS$4,"+"),Stac!$S31))=FALSE,IF(ISERR(FIND(CONCATENATE(AS$4,"++"),Stac!$S31))=FALSE,IF(ISERR(FIND(CONCATENATE(AS$4,"+++"),Stac!$S31))=FALSE,"+++","++"),"+")," ")," ")</f>
        <v/>
      </c>
      <c r="AT30" s="219" t="str">
        <f>IF(ISERR(FIND(AT$4,Stac!$S31))=FALSE,IF(ISERR(FIND(CONCATENATE(AT$4,"+"),Stac!$S31))=FALSE,IF(ISERR(FIND(CONCATENATE(AT$4,"++"),Stac!$S31))=FALSE,IF(ISERR(FIND(CONCATENATE(AT$4,"+++"),Stac!$S31))=FALSE,"+++","++"),"+")," ")," ")</f>
        <v/>
      </c>
      <c r="AU30" s="219" t="str">
        <f>IF(ISERR(FIND(AU$4,Stac!$S31))=FALSE,IF(ISERR(FIND(CONCATENATE(AU$4,"+"),Stac!$S31))=FALSE,IF(ISERR(FIND(CONCATENATE(AU$4,"++"),Stac!$S31))=FALSE,IF(ISERR(FIND(CONCATENATE(AU$4,"+++"),Stac!$S31))=FALSE,"+++","++"),"+")," ")," ")</f>
        <v/>
      </c>
      <c r="AV30" s="219" t="str">
        <f>IF(ISERR(FIND(AV$4,Stac!$S31))=FALSE,IF(ISERR(FIND(CONCATENATE(AV$4,"+"),Stac!$S31))=FALSE,IF(ISERR(FIND(CONCATENATE(AV$4,"++"),Stac!$S31))=FALSE,IF(ISERR(FIND(CONCATENATE(AV$4,"+++"),Stac!$S31))=FALSE,"+++","++"),"+")," ")," ")</f>
        <v/>
      </c>
      <c r="AW30" s="219" t="str">
        <f>IF(ISERR(FIND(AW$4,Stac!$S31))=FALSE,IF(ISERR(FIND(CONCATENATE(AW$4,"+"),Stac!$S31))=FALSE,IF(ISERR(FIND(CONCATENATE(AW$4,"++"),Stac!$S31))=FALSE,IF(ISERR(FIND(CONCATENATE(AW$4,"+++"),Stac!$S31))=FALSE,"+++","++"),"+")," ")," ")</f>
        <v/>
      </c>
      <c r="AX30" s="219" t="str">
        <f>IF(ISERR(FIND(AX$4,Stac!$S31))=FALSE,IF(ISERR(FIND(CONCATENATE(AX$4,"+"),Stac!$S31))=FALSE,IF(ISERR(FIND(CONCATENATE(AX$4,"++"),Stac!$S31))=FALSE,IF(ISERR(FIND(CONCATENATE(AX$4,"+++"),Stac!$S31))=FALSE,"+++","++"),"+")," ")," ")</f>
        <v/>
      </c>
      <c r="AY30" s="219" t="str">
        <f>IF(ISERR(FIND(AY$4,Stac!$S31))=FALSE,IF(ISERR(FIND(CONCATENATE(AY$4,"+"),Stac!$S31))=FALSE,IF(ISERR(FIND(CONCATENATE(AY$4,"++"),Stac!$S31))=FALSE,IF(ISERR(FIND(CONCATENATE(AY$4,"+++"),Stac!$S31))=FALSE,"+++","++"),"+")," ")," ")</f>
        <v/>
      </c>
      <c r="AZ30" s="219" t="str">
        <f>IF(ISERR(FIND(AZ$4,Stac!$S31))=FALSE,IF(ISERR(FIND(CONCATENATE(AZ$4,"+"),Stac!$S31))=FALSE,IF(ISERR(FIND(CONCATENATE(AZ$4,"++"),Stac!$S31))=FALSE,IF(ISERR(FIND(CONCATENATE(AZ$4,"+++"),Stac!$S31))=FALSE,"+++","++"),"+")," ")," ")</f>
        <v/>
      </c>
      <c r="BA30" s="219" t="str">
        <f>IF(ISERR(FIND(BA$4,Stac!$S31))=FALSE,IF(ISERR(FIND(CONCATENATE(BA$4,"+"),Stac!$S31))=FALSE,IF(ISERR(FIND(CONCATENATE(BA$4,"++"),Stac!$S31))=FALSE,IF(ISERR(FIND(CONCATENATE(BA$4,"+++"),Stac!$S31))=FALSE,"+++","++"),"+")," ")," ")</f>
        <v/>
      </c>
      <c r="BB30" s="219" t="str">
        <f>IF(ISERR(FIND(BB$4,Stac!$S31))=FALSE,IF(ISERR(FIND(CONCATENATE(BB$4,"+"),Stac!$S31))=FALSE,IF(ISERR(FIND(CONCATENATE(BB$4,"++"),Stac!$S31))=FALSE,IF(ISERR(FIND(CONCATENATE(BB$4,"+++"),Stac!$S31))=FALSE,"+++","++"),"+")," ")," ")</f>
        <v/>
      </c>
      <c r="BC30" s="219" t="str">
        <f>IF(ISERR(FIND(BC$4,Stac!$S31))=FALSE,IF(ISERR(FIND(CONCATENATE(BC$4,"+"),Stac!$S31))=FALSE,IF(ISERR(FIND(CONCATENATE(BC$4,"++"),Stac!$S31))=FALSE,IF(ISERR(FIND(CONCATENATE(BC$4,"+++"),Stac!$S31))=FALSE,"+++","++"),"+")," ")," ")</f>
        <v/>
      </c>
      <c r="BD30" s="219" t="str">
        <f>IF(ISERR(FIND(BD$4,Stac!$S31))=FALSE,IF(ISERR(FIND(CONCATENATE(BD$4,"+"),Stac!$S31))=FALSE,IF(ISERR(FIND(CONCATENATE(BD$4,"++"),Stac!$S31))=FALSE,IF(ISERR(FIND(CONCATENATE(BD$4,"+++"),Stac!$S31))=FALSE,"+++","++"),"+")," ")," ")</f>
        <v/>
      </c>
      <c r="BE30" s="219" t="str">
        <f>IF(ISERR(FIND(BE$4,Stac!$S31))=FALSE,IF(ISERR(FIND(CONCATENATE(BE$4,"+"),Stac!$S31))=FALSE,IF(ISERR(FIND(CONCATENATE(BE$4,"++"),Stac!$S31))=FALSE,IF(ISERR(FIND(CONCATENATE(BE$4,"+++"),Stac!$S31))=FALSE,"+++","++"),"+")," ")," ")</f>
        <v/>
      </c>
      <c r="BF30" s="219" t="str">
        <f>IF(ISERR(FIND(BF$4,Stac!$S31))=FALSE,IF(ISERR(FIND(CONCATENATE(BF$4,"+"),Stac!$S31))=FALSE,IF(ISERR(FIND(CONCATENATE(BF$4,"++"),Stac!$S31))=FALSE,IF(ISERR(FIND(CONCATENATE(BF$4,"+++"),Stac!$S31))=FALSE,"+++","++"),"+")," ")," ")</f>
        <v/>
      </c>
      <c r="BG30" s="219" t="str">
        <f>IF(ISERR(FIND(BG$4,Stac!$S31))=FALSE,IF(ISERR(FIND(CONCATENATE(BG$4,"+"),Stac!$S31))=FALSE,IF(ISERR(FIND(CONCATENATE(BG$4,"++"),Stac!$S31))=FALSE,IF(ISERR(FIND(CONCATENATE(BG$4,"+++"),Stac!$S31))=FALSE,"+++","++"),"+")," ")," ")</f>
        <v/>
      </c>
      <c r="BH30" s="219" t="str">
        <f>IF(ISERR(FIND(BH$4,Stac!$S31))=FALSE,IF(ISERR(FIND(CONCATENATE(BH$4,"+"),Stac!$S31))=FALSE,IF(ISERR(FIND(CONCATENATE(BH$4,"++"),Stac!$S31))=FALSE,IF(ISERR(FIND(CONCATENATE(BH$4,"+++"),Stac!$S31))=FALSE,"+++","++"),"+")," ")," ")</f>
        <v/>
      </c>
      <c r="BI30" s="219" t="str">
        <f>IF(ISERR(FIND(BI$4,Stac!$S31))=FALSE,IF(ISERR(FIND(CONCATENATE(BI$4,"+"),Stac!$S31))=FALSE,IF(ISERR(FIND(CONCATENATE(BI$4,"++"),Stac!$S31))=FALSE,IF(ISERR(FIND(CONCATENATE(BI$4,"+++"),Stac!$S31))=FALSE,"+++","++"),"+")," ")," ")</f>
        <v/>
      </c>
      <c r="BJ30" s="219" t="str">
        <f>IF(ISERR(FIND(BJ$4,Stac!$S31))=FALSE,IF(ISERR(FIND(CONCATENATE(BJ$4,"+"),Stac!$S31))=FALSE,IF(ISERR(FIND(CONCATENATE(BJ$4,"++"),Stac!$S31))=FALSE,IF(ISERR(FIND(CONCATENATE(BJ$4,"+++"),Stac!$S31))=FALSE,"+++","++"),"+")," ")," ")</f>
        <v/>
      </c>
      <c r="BK30" s="219" t="str">
        <f>IF(ISERR(FIND(BK$4,Stac!$S31))=FALSE,IF(ISERR(FIND(CONCATENATE(BK$4,"+"),Stac!$S31))=FALSE,IF(ISERR(FIND(CONCATENATE(BK$4,"++"),Stac!$S31))=FALSE,IF(ISERR(FIND(CONCATENATE(BK$4,"+++"),Stac!$S31))=FALSE,"+++","++"),"+")," ")," ")</f>
        <v/>
      </c>
      <c r="BL30" s="219" t="str">
        <f>IF(ISERR(FIND(BL$4,Stac!$S31))=FALSE,IF(ISERR(FIND(CONCATENATE(BL$4,"+"),Stac!$S31))=FALSE,IF(ISERR(FIND(CONCATENATE(BL$4,"++"),Stac!$S31))=FALSE,IF(ISERR(FIND(CONCATENATE(BL$4,"+++"),Stac!$S31))=FALSE,"+++","++"),"+")," ")," ")</f>
        <v/>
      </c>
      <c r="BM30" s="219" t="str">
        <f>IF(ISERR(FIND(BM$4,Stac!$S31))=FALSE,IF(ISERR(FIND(CONCATENATE(BM$4,"+"),Stac!$S31))=FALSE,IF(ISERR(FIND(CONCATENATE(BM$4,"++"),Stac!$S31))=FALSE,IF(ISERR(FIND(CONCATENATE(BM$4,"+++"),Stac!$S31))=FALSE,"+++","++"),"+")," ")," ")</f>
        <v/>
      </c>
      <c r="BN30" s="88" t="str">
        <f>Stac!C31</f>
        <v>Język obcy</v>
      </c>
      <c r="BO30" s="219" t="str">
        <f>IF(ISERR(FIND(BO$4,Stac!$T31))=FALSE,IF(ISERR(FIND(CONCATENATE(BO$4,"+"),Stac!$T31))=FALSE,IF(ISERR(FIND(CONCATENATE(BO$4,"++"),Stac!$T31))=FALSE,IF(ISERR(FIND(CONCATENATE(BO$4,"+++"),Stac!$T31))=FALSE,"+++","++"),"+")," ")," ")</f>
        <v>+</v>
      </c>
      <c r="BP30" s="219" t="str">
        <f>IF(ISERR(FIND(BP$4,Stac!$T31))=FALSE,IF(ISERR(FIND(CONCATENATE(BP$4,"+"),Stac!$T31))=FALSE,IF(ISERR(FIND(CONCATENATE(BP$4,"++"),Stac!$T31))=FALSE,IF(ISERR(FIND(CONCATENATE(BP$4,"+++"),Stac!$T31))=FALSE,"+++","++"),"+")," ")," ")</f>
        <v/>
      </c>
      <c r="BQ30" s="219" t="str">
        <f>IF(ISERR(FIND(BQ$4,Stac!$T31))=FALSE,IF(ISERR(FIND(CONCATENATE(BQ$4,"+"),Stac!$T31))=FALSE,IF(ISERR(FIND(CONCATENATE(BQ$4,"++"),Stac!$T31))=FALSE,IF(ISERR(FIND(CONCATENATE(BQ$4,"+++"),Stac!$T31))=FALSE,"+++","++"),"+")," ")," ")</f>
        <v/>
      </c>
      <c r="BR30" s="219" t="str">
        <f>IF(ISERR(FIND(BR$4,Stac!$T31))=FALSE,IF(ISERR(FIND(CONCATENATE(BR$4,"+"),Stac!$T31))=FALSE,IF(ISERR(FIND(CONCATENATE(BR$4,"++"),Stac!$T31))=FALSE,IF(ISERR(FIND(CONCATENATE(BR$4,"+++"),Stac!$T31))=FALSE,"+++","++"),"+")," ")," ")</f>
        <v>+</v>
      </c>
      <c r="BS30" s="219" t="str">
        <f>IF(ISERR(FIND(BS$4,Stac!$T31))=FALSE,IF(ISERR(FIND(CONCATENATE(BS$4,"+"),Stac!$T31))=FALSE,IF(ISERR(FIND(CONCATENATE(BS$4,"++"),Stac!$T31))=FALSE,IF(ISERR(FIND(CONCATENATE(BS$4,"+++"),Stac!$T31))=FALSE,"+++","++"),"+")," ")," ")</f>
        <v/>
      </c>
      <c r="BT30" s="219" t="str">
        <f>IF(ISERR(FIND(BT$4,Stac!$T31))=FALSE,IF(ISERR(FIND(CONCATENATE(BT$4,"+"),Stac!$T31))=FALSE,IF(ISERR(FIND(CONCATENATE(BT$4,"++"),Stac!$T31))=FALSE,IF(ISERR(FIND(CONCATENATE(BT$4,"+++"),Stac!$T31))=FALSE,"+++","++"),"+")," ")," ")</f>
        <v/>
      </c>
      <c r="BU30" s="219" t="str">
        <f>IF(ISERR(FIND(BU$4,Stac!$T31))=FALSE,IF(ISERR(FIND(CONCATENATE(BU$4,"+"),Stac!$T31))=FALSE,IF(ISERR(FIND(CONCATENATE(BU$4,"++"),Stac!$T31))=FALSE,IF(ISERR(FIND(CONCATENATE(BU$4,"+++"),Stac!$T31))=FALSE,"+++","++"),"+")," ")," ")</f>
        <v/>
      </c>
    </row>
    <row r="31" spans="1:73" s="161" customFormat="1">
      <c r="A31" s="88" t="str">
        <f>Stac!$C32</f>
        <v>Praktyka letnia 1 (8 tyg.)</v>
      </c>
      <c r="B31" s="47" t="str">
        <f>IF(ISERR(FIND(B$4,Stac!$R32))=FALSE,IF(ISERR(FIND(CONCATENATE(B$4,"+"),Stac!$R32))=FALSE,IF(ISERR(FIND(CONCATENATE(B$4,"++"),Stac!$R32))=FALSE,IF(ISERR(FIND(CONCATENATE(B$4,"+++"),Stac!$R32))=FALSE,"+++","++"),"+")," ")," ")</f>
        <v/>
      </c>
      <c r="C31" s="47" t="str">
        <f>IF(ISERR(FIND(C$4,Stac!$R32))=FALSE,IF(ISERR(FIND(CONCATENATE(C$4,"+"),Stac!$R32))=FALSE,IF(ISERR(FIND(CONCATENATE(C$4,"++"),Stac!$R32))=FALSE,IF(ISERR(FIND(CONCATENATE(C$4,"+++"),Stac!$R32))=FALSE,"+++","++"),"+")," ")," ")</f>
        <v/>
      </c>
      <c r="D31" s="47" t="str">
        <f>IF(ISERR(FIND(D$4,Stac!$R32))=FALSE,IF(ISERR(FIND(CONCATENATE(D$4,"+"),Stac!$R32))=FALSE,IF(ISERR(FIND(CONCATENATE(D$4,"++"),Stac!$R32))=FALSE,IF(ISERR(FIND(CONCATENATE(D$4,"+++"),Stac!$R32))=FALSE,"+++","++"),"+")," ")," ")</f>
        <v/>
      </c>
      <c r="E31" s="47" t="str">
        <f>IF(ISERR(FIND(E$4,Stac!$R32))=FALSE,IF(ISERR(FIND(CONCATENATE(E$4,"+"),Stac!$R32))=FALSE,IF(ISERR(FIND(CONCATENATE(E$4,"++"),Stac!$R32))=FALSE,IF(ISERR(FIND(CONCATENATE(E$4,"+++"),Stac!$R32))=FALSE,"+++","++"),"+")," ")," ")</f>
        <v/>
      </c>
      <c r="F31" s="47" t="str">
        <f>IF(ISERR(FIND(F$4,Stac!$R32))=FALSE,IF(ISERR(FIND(CONCATENATE(F$4,"+"),Stac!$R32))=FALSE,IF(ISERR(FIND(CONCATENATE(F$4,"++"),Stac!$R32))=FALSE,IF(ISERR(FIND(CONCATENATE(F$4,"+++"),Stac!$R32))=FALSE,"+++","++"),"+")," ")," ")</f>
        <v/>
      </c>
      <c r="G31" s="47" t="str">
        <f>IF(ISERR(FIND(G$4,Stac!$R32))=FALSE,IF(ISERR(FIND(CONCATENATE(G$4,"+"),Stac!$R32))=FALSE,IF(ISERR(FIND(CONCATENATE(G$4,"++"),Stac!$R32))=FALSE,IF(ISERR(FIND(CONCATENATE(G$4,"+++"),Stac!$R32))=FALSE,"+++","++"),"+")," ")," ")</f>
        <v/>
      </c>
      <c r="H31" s="47" t="str">
        <f>IF(ISERR(FIND(H$4,Stac!$R32))=FALSE,IF(ISERR(FIND(CONCATENATE(H$4,"+"),Stac!$R32))=FALSE,IF(ISERR(FIND(CONCATENATE(H$4,"++"),Stac!$R32))=FALSE,IF(ISERR(FIND(CONCATENATE(H$4,"+++"),Stac!$R32))=FALSE,"+++","++"),"+")," ")," ")</f>
        <v/>
      </c>
      <c r="I31" s="47" t="str">
        <f>IF(ISERR(FIND(I$4,Stac!$R32))=FALSE,IF(ISERR(FIND(CONCATENATE(I$4,"+"),Stac!$R32))=FALSE,IF(ISERR(FIND(CONCATENATE(I$4,"++"),Stac!$R32))=FALSE,IF(ISERR(FIND(CONCATENATE(I$4,"+++"),Stac!$R32))=FALSE,"+++","++"),"+")," ")," ")</f>
        <v/>
      </c>
      <c r="J31" s="47" t="str">
        <f>IF(ISERR(FIND(J$4,Stac!$R32))=FALSE,IF(ISERR(FIND(CONCATENATE(J$4,"+"),Stac!$R32))=FALSE,IF(ISERR(FIND(CONCATENATE(J$4,"++"),Stac!$R32))=FALSE,IF(ISERR(FIND(CONCATENATE(J$4,"+++"),Stac!$R32))=FALSE,"+++","++"),"+")," ")," ")</f>
        <v/>
      </c>
      <c r="K31" s="47" t="str">
        <f>IF(ISERR(FIND(K$4,Stac!$R32))=FALSE,IF(ISERR(FIND(CONCATENATE(K$4,"+"),Stac!$R32))=FALSE,IF(ISERR(FIND(CONCATENATE(K$4,"++"),Stac!$R32))=FALSE,IF(ISERR(FIND(CONCATENATE(K$4,"+++"),Stac!$R32))=FALSE,"+++","++"),"+")," ")," ")</f>
        <v/>
      </c>
      <c r="L31" s="47" t="str">
        <f>IF(ISERR(FIND(L$4,Stac!$R32))=FALSE,IF(ISERR(FIND(CONCATENATE(L$4,"+"),Stac!$R32))=FALSE,IF(ISERR(FIND(CONCATENATE(L$4,"++"),Stac!$R32))=FALSE,IF(ISERR(FIND(CONCATENATE(L$4,"+++"),Stac!$R32))=FALSE,"+++","++"),"+")," ")," ")</f>
        <v/>
      </c>
      <c r="M31" s="47" t="str">
        <f>IF(ISERR(FIND(M$4,Stac!$R32))=FALSE,IF(ISERR(FIND(CONCATENATE(M$4,"+"),Stac!$R32))=FALSE,IF(ISERR(FIND(CONCATENATE(M$4,"++"),Stac!$R32))=FALSE,IF(ISERR(FIND(CONCATENATE(M$4,"+++"),Stac!$R32))=FALSE,"+++","++"),"+")," ")," ")</f>
        <v/>
      </c>
      <c r="N31" s="47" t="str">
        <f>IF(ISERR(FIND(N$4,Stac!$R32))=FALSE,IF(ISERR(FIND(CONCATENATE(N$4,"+"),Stac!$R32))=FALSE,IF(ISERR(FIND(CONCATENATE(N$4,"++"),Stac!$R32))=FALSE,IF(ISERR(FIND(CONCATENATE(N$4,"+++"),Stac!$R32))=FALSE,"+++","++"),"+")," ")," ")</f>
        <v/>
      </c>
      <c r="O31" s="47" t="str">
        <f>IF(ISERR(FIND(O$4,Stac!$R32))=FALSE,IF(ISERR(FIND(CONCATENATE(O$4,"+"),Stac!$R32))=FALSE,IF(ISERR(FIND(CONCATENATE(O$4,"++"),Stac!$R32))=FALSE,IF(ISERR(FIND(CONCATENATE(O$4,"+++"),Stac!$R32))=FALSE,"+++","++"),"+")," ")," ")</f>
        <v/>
      </c>
      <c r="P31" s="47" t="str">
        <f>IF(ISERR(FIND(P$4,Stac!$R32))=FALSE,IF(ISERR(FIND(CONCATENATE(P$4,"+"),Stac!$R32))=FALSE,IF(ISERR(FIND(CONCATENATE(P$4,"++"),Stac!$R32))=FALSE,IF(ISERR(FIND(CONCATENATE(P$4,"+++"),Stac!$R32))=FALSE,"+++","++"),"+")," ")," ")</f>
        <v/>
      </c>
      <c r="Q31" s="47" t="str">
        <f>IF(ISERR(FIND(Q$4,Stac!$R32))=FALSE,IF(ISERR(FIND(CONCATENATE(Q$4,"+"),Stac!$R32))=FALSE,IF(ISERR(FIND(CONCATENATE(Q$4,"++"),Stac!$R32))=FALSE,IF(ISERR(FIND(CONCATENATE(Q$4,"+++"),Stac!$R32))=FALSE,"+++","++"),"+")," ")," ")</f>
        <v/>
      </c>
      <c r="R31" s="47" t="str">
        <f>IF(ISERR(FIND(R$4,Stac!$R32))=FALSE,IF(ISERR(FIND(CONCATENATE(R$4,"+"),Stac!$R32))=FALSE,IF(ISERR(FIND(CONCATENATE(R$4,"++"),Stac!$R32))=FALSE,IF(ISERR(FIND(CONCATENATE(R$4,"+++"),Stac!$R32))=FALSE,"+++","++"),"+")," ")," ")</f>
        <v/>
      </c>
      <c r="S31" s="47" t="str">
        <f>IF(ISERR(FIND(S$4,Stac!$R32))=FALSE,IF(ISERR(FIND(CONCATENATE(S$4,"+"),Stac!$R32))=FALSE,IF(ISERR(FIND(CONCATENATE(S$4,"++"),Stac!$R32))=FALSE,IF(ISERR(FIND(CONCATENATE(S$4,"+++"),Stac!$R32))=FALSE,"+++","++"),"+")," ")," ")</f>
        <v/>
      </c>
      <c r="T31" s="47" t="str">
        <f>IF(ISERR(FIND(T$4,Stac!$R32))=FALSE,IF(ISERR(FIND(CONCATENATE(T$4,"+"),Stac!$R32))=FALSE,IF(ISERR(FIND(CONCATENATE(T$4,"++"),Stac!$R32))=FALSE,IF(ISERR(FIND(CONCATENATE(T$4,"+++"),Stac!$R32))=FALSE,"+++","++"),"+")," ")," ")</f>
        <v/>
      </c>
      <c r="U31" s="47" t="str">
        <f>IF(ISERR(FIND(U$4,Stac!$R32))=FALSE,IF(ISERR(FIND(CONCATENATE(U$4,"+"),Stac!$R32))=FALSE,IF(ISERR(FIND(CONCATENATE(U$4,"++"),Stac!$R32))=FALSE,IF(ISERR(FIND(CONCATENATE(U$4,"+++"),Stac!$R32))=FALSE,"+++","++"),"+")," ")," ")</f>
        <v/>
      </c>
      <c r="V31" s="47" t="str">
        <f>IF(ISERR(FIND(V$4,Stac!$R32))=FALSE,IF(ISERR(FIND(CONCATENATE(V$4,"+"),Stac!$R32))=FALSE,IF(ISERR(FIND(CONCATENATE(V$4,"++"),Stac!$R32))=FALSE,IF(ISERR(FIND(CONCATENATE(V$4,"+++"),Stac!$R32))=FALSE,"+++","++"),"+")," ")," ")</f>
        <v/>
      </c>
      <c r="W31" s="47" t="str">
        <f>IF(ISERR(FIND(W$4,Stac!$R32))=FALSE,IF(ISERR(FIND(CONCATENATE(W$4,"+"),Stac!$R32))=FALSE,IF(ISERR(FIND(CONCATENATE(W$4,"++"),Stac!$R32))=FALSE,IF(ISERR(FIND(CONCATENATE(W$4,"+++"),Stac!$R32))=FALSE,"+++","++"),"+")," ")," ")</f>
        <v/>
      </c>
      <c r="X31" s="47" t="str">
        <f>IF(ISERR(FIND(X$4,Stac!$R32))=FALSE,IF(ISERR(FIND(CONCATENATE(X$4,"+"),Stac!$R32))=FALSE,IF(ISERR(FIND(CONCATENATE(X$4,"++"),Stac!$R32))=FALSE,IF(ISERR(FIND(CONCATENATE(X$4,"+++"),Stac!$R32))=FALSE,"+++","++"),"+")," ")," ")</f>
        <v/>
      </c>
      <c r="Y31" s="47" t="str">
        <f>IF(ISERR(FIND(Y$4,Stac!$R32))=FALSE,IF(ISERR(FIND(CONCATENATE(Y$4,"+"),Stac!$R32))=FALSE,IF(ISERR(FIND(CONCATENATE(Y$4,"++"),Stac!$R32))=FALSE,IF(ISERR(FIND(CONCATENATE(Y$4,"+++"),Stac!$R32))=FALSE,"+++","++"),"+")," ")," ")</f>
        <v/>
      </c>
      <c r="Z31" s="47" t="str">
        <f>IF(ISERR(FIND(Z$4,Stac!$R32))=FALSE,IF(ISERR(FIND(CONCATENATE(Z$4,"+"),Stac!$R32))=FALSE,IF(ISERR(FIND(CONCATENATE(Z$4,"++"),Stac!$R32))=FALSE,IF(ISERR(FIND(CONCATENATE(Z$4,"+++"),Stac!$R32))=FALSE,"+++","++"),"+")," ")," ")</f>
        <v/>
      </c>
      <c r="AA31" s="47" t="str">
        <f>IF(ISERR(FIND(AA$4,Stac!$R32))=FALSE,IF(ISERR(FIND(CONCATENATE(AA$4,"+"),Stac!$R32))=FALSE,IF(ISERR(FIND(CONCATENATE(AA$4,"++"),Stac!$R32))=FALSE,IF(ISERR(FIND(CONCATENATE(AA$4,"+++"),Stac!$R32))=FALSE,"+++","++"),"+")," ")," ")</f>
        <v/>
      </c>
      <c r="AB31" s="47" t="str">
        <f>IF(ISERR(FIND(AB$4,Stac!$R32))=FALSE,IF(ISERR(FIND(CONCATENATE(AB$4,"+"),Stac!$R32))=FALSE,IF(ISERR(FIND(CONCATENATE(AB$4,"++"),Stac!$R32))=FALSE,IF(ISERR(FIND(CONCATENATE(AB$4,"+++"),Stac!$R32))=FALSE,"+++","++"),"+")," ")," ")</f>
        <v/>
      </c>
      <c r="AC31" s="47" t="str">
        <f>IF(ISERR(FIND(AC$4,Stac!$R32))=FALSE,IF(ISERR(FIND(CONCATENATE(AC$4,"+"),Stac!$R32))=FALSE,IF(ISERR(FIND(CONCATENATE(AC$4,"++"),Stac!$R32))=FALSE,IF(ISERR(FIND(CONCATENATE(AC$4,"+++"),Stac!$R32))=FALSE,"+++","++"),"+")," ")," ")</f>
        <v/>
      </c>
      <c r="AD31" s="88" t="str">
        <f>Stac!$C32</f>
        <v>Praktyka letnia 1 (8 tyg.)</v>
      </c>
      <c r="AE31" s="219" t="str">
        <f>IF(ISERR(FIND(AE$4,Stac!$S32))=FALSE,IF(ISERR(FIND(CONCATENATE(AE$4,"+"),Stac!$S32))=FALSE,IF(ISERR(FIND(CONCATENATE(AE$4,"++"),Stac!$S32))=FALSE,IF(ISERR(FIND(CONCATENATE(AE$4,"+++"),Stac!$S32))=FALSE,"+++","++"),"+")," ")," ")</f>
        <v/>
      </c>
      <c r="AF31" s="219" t="str">
        <f>IF(ISERR(FIND(AF$4,Stac!$S32))=FALSE,IF(ISERR(FIND(CONCATENATE(AF$4,"+"),Stac!$S32))=FALSE,IF(ISERR(FIND(CONCATENATE(AF$4,"++"),Stac!$S32))=FALSE,IF(ISERR(FIND(CONCATENATE(AF$4,"+++"),Stac!$S32))=FALSE,"+++","++"),"+")," ")," ")</f>
        <v/>
      </c>
      <c r="AG31" s="219" t="str">
        <f>IF(ISERR(FIND(AG$4,Stac!$S32))=FALSE,IF(ISERR(FIND(CONCATENATE(AG$4,"+"),Stac!$S32))=FALSE,IF(ISERR(FIND(CONCATENATE(AG$4,"++"),Stac!$S32))=FALSE,IF(ISERR(FIND(CONCATENATE(AG$4,"+++"),Stac!$S32))=FALSE,"+++","++"),"+")," ")," ")</f>
        <v/>
      </c>
      <c r="AH31" s="219" t="str">
        <f>IF(ISERR(FIND(AH$4,Stac!$S32))=FALSE,IF(ISERR(FIND(CONCATENATE(AH$4,"+"),Stac!$S32))=FALSE,IF(ISERR(FIND(CONCATENATE(AH$4,"++"),Stac!$S32))=FALSE,IF(ISERR(FIND(CONCATENATE(AH$4,"+++"),Stac!$S32))=FALSE,"+++","++"),"+")," ")," ")</f>
        <v/>
      </c>
      <c r="AI31" s="219" t="str">
        <f>IF(ISERR(FIND(AI$4,Stac!$S32))=FALSE,IF(ISERR(FIND(CONCATENATE(AI$4,"+"),Stac!$S32))=FALSE,IF(ISERR(FIND(CONCATENATE(AI$4,"++"),Stac!$S32))=FALSE,IF(ISERR(FIND(CONCATENATE(AI$4,"+++"),Stac!$S32))=FALSE,"+++","++"),"+")," ")," ")</f>
        <v/>
      </c>
      <c r="AJ31" s="219" t="str">
        <f>IF(ISERR(FIND(AJ$4,Stac!$S32))=FALSE,IF(ISERR(FIND(CONCATENATE(AJ$4,"+"),Stac!$S32))=FALSE,IF(ISERR(FIND(CONCATENATE(AJ$4,"++"),Stac!$S32))=FALSE,IF(ISERR(FIND(CONCATENATE(AJ$4,"+++"),Stac!$S32))=FALSE,"+++","++"),"+")," ")," ")</f>
        <v/>
      </c>
      <c r="AK31" s="219" t="str">
        <f>IF(ISERR(FIND(AK$4,Stac!$S32))=FALSE,IF(ISERR(FIND(CONCATENATE(AK$4,"+"),Stac!$S32))=FALSE,IF(ISERR(FIND(CONCATENATE(AK$4,"++"),Stac!$S32))=FALSE,IF(ISERR(FIND(CONCATENATE(AK$4,"+++"),Stac!$S32))=FALSE,"+++","++"),"+")," ")," ")</f>
        <v/>
      </c>
      <c r="AL31" s="219" t="str">
        <f>IF(ISERR(FIND(AL$4,Stac!$S32))=FALSE,IF(ISERR(FIND(CONCATENATE(AL$4,"+"),Stac!$S32))=FALSE,IF(ISERR(FIND(CONCATENATE(AL$4,"++"),Stac!$S32))=FALSE,IF(ISERR(FIND(CONCATENATE(AL$4,"+++"),Stac!$S32))=FALSE,"+++","++"),"+")," ")," ")</f>
        <v/>
      </c>
      <c r="AM31" s="219" t="str">
        <f>IF(ISERR(FIND(AM$4,Stac!$S32))=FALSE,IF(ISERR(FIND(CONCATENATE(AM$4,"+"),Stac!$S32))=FALSE,IF(ISERR(FIND(CONCATENATE(AM$4,"++"),Stac!$S32))=FALSE,IF(ISERR(FIND(CONCATENATE(AM$4,"+++"),Stac!$S32))=FALSE,"+++","++"),"+")," ")," ")</f>
        <v/>
      </c>
      <c r="AN31" s="219" t="str">
        <f>IF(ISERR(FIND(AN$4,Stac!$S32))=FALSE,IF(ISERR(FIND(CONCATENATE(AN$4,"+"),Stac!$S32))=FALSE,IF(ISERR(FIND(CONCATENATE(AN$4,"++"),Stac!$S32))=FALSE,IF(ISERR(FIND(CONCATENATE(AN$4,"+++"),Stac!$S32))=FALSE,"+++","++"),"+")," ")," ")</f>
        <v/>
      </c>
      <c r="AO31" s="219" t="str">
        <f>IF(ISERR(FIND(AO$4,Stac!$S32))=FALSE,IF(ISERR(FIND(CONCATENATE(AO$4,"+"),Stac!$S32))=FALSE,IF(ISERR(FIND(CONCATENATE(AO$4,"++"),Stac!$S32))=FALSE,IF(ISERR(FIND(CONCATENATE(AO$4,"+++"),Stac!$S32))=FALSE,"+++","++"),"+")," ")," ")</f>
        <v/>
      </c>
      <c r="AP31" s="219" t="str">
        <f>IF(ISERR(FIND(AP$4,Stac!$S32))=FALSE,IF(ISERR(FIND(CONCATENATE(AP$4,"+"),Stac!$S32))=FALSE,IF(ISERR(FIND(CONCATENATE(AP$4,"++"),Stac!$S32))=FALSE,IF(ISERR(FIND(CONCATENATE(AP$4,"+++"),Stac!$S32))=FALSE,"+++","++"),"+")," ")," ")</f>
        <v/>
      </c>
      <c r="AQ31" s="219" t="str">
        <f>IF(ISERR(FIND(AQ$4,Stac!$S32))=FALSE,IF(ISERR(FIND(CONCATENATE(AQ$4,"+"),Stac!$S32))=FALSE,IF(ISERR(FIND(CONCATENATE(AQ$4,"++"),Stac!$S32))=FALSE,IF(ISERR(FIND(CONCATENATE(AQ$4,"+++"),Stac!$S32))=FALSE,"+++","++"),"+")," ")," ")</f>
        <v/>
      </c>
      <c r="AR31" s="219" t="str">
        <f>IF(ISERR(FIND(AR$4,Stac!$S32))=FALSE,IF(ISERR(FIND(CONCATENATE(AR$4,"+"),Stac!$S32))=FALSE,IF(ISERR(FIND(CONCATENATE(AR$4,"++"),Stac!$S32))=FALSE,IF(ISERR(FIND(CONCATENATE(AR$4,"+++"),Stac!$S32))=FALSE,"+++","++"),"+")," ")," ")</f>
        <v/>
      </c>
      <c r="AS31" s="219" t="str">
        <f>IF(ISERR(FIND(AS$4,Stac!$S32))=FALSE,IF(ISERR(FIND(CONCATENATE(AS$4,"+"),Stac!$S32))=FALSE,IF(ISERR(FIND(CONCATENATE(AS$4,"++"),Stac!$S32))=FALSE,IF(ISERR(FIND(CONCATENATE(AS$4,"+++"),Stac!$S32))=FALSE,"+++","++"),"+")," ")," ")</f>
        <v/>
      </c>
      <c r="AT31" s="219" t="str">
        <f>IF(ISERR(FIND(AT$4,Stac!$S32))=FALSE,IF(ISERR(FIND(CONCATENATE(AT$4,"+"),Stac!$S32))=FALSE,IF(ISERR(FIND(CONCATENATE(AT$4,"++"),Stac!$S32))=FALSE,IF(ISERR(FIND(CONCATENATE(AT$4,"+++"),Stac!$S32))=FALSE,"+++","++"),"+")," ")," ")</f>
        <v/>
      </c>
      <c r="AU31" s="219" t="str">
        <f>IF(ISERR(FIND(AU$4,Stac!$S32))=FALSE,IF(ISERR(FIND(CONCATENATE(AU$4,"+"),Stac!$S32))=FALSE,IF(ISERR(FIND(CONCATENATE(AU$4,"++"),Stac!$S32))=FALSE,IF(ISERR(FIND(CONCATENATE(AU$4,"+++"),Stac!$S32))=FALSE,"+++","++"),"+")," ")," ")</f>
        <v/>
      </c>
      <c r="AV31" s="219" t="str">
        <f>IF(ISERR(FIND(AV$4,Stac!$S32))=FALSE,IF(ISERR(FIND(CONCATENATE(AV$4,"+"),Stac!$S32))=FALSE,IF(ISERR(FIND(CONCATENATE(AV$4,"++"),Stac!$S32))=FALSE,IF(ISERR(FIND(CONCATENATE(AV$4,"+++"),Stac!$S32))=FALSE,"+++","++"),"+")," ")," ")</f>
        <v/>
      </c>
      <c r="AW31" s="219" t="str">
        <f>IF(ISERR(FIND(AW$4,Stac!$S32))=FALSE,IF(ISERR(FIND(CONCATENATE(AW$4,"+"),Stac!$S32))=FALSE,IF(ISERR(FIND(CONCATENATE(AW$4,"++"),Stac!$S32))=FALSE,IF(ISERR(FIND(CONCATENATE(AW$4,"+++"),Stac!$S32))=FALSE,"+++","++"),"+")," ")," ")</f>
        <v/>
      </c>
      <c r="AX31" s="219" t="str">
        <f>IF(ISERR(FIND(AX$4,Stac!$S32))=FALSE,IF(ISERR(FIND(CONCATENATE(AX$4,"+"),Stac!$S32))=FALSE,IF(ISERR(FIND(CONCATENATE(AX$4,"++"),Stac!$S32))=FALSE,IF(ISERR(FIND(CONCATENATE(AX$4,"+++"),Stac!$S32))=FALSE,"+++","++"),"+")," ")," ")</f>
        <v/>
      </c>
      <c r="AY31" s="219" t="str">
        <f>IF(ISERR(FIND(AY$4,Stac!$S32))=FALSE,IF(ISERR(FIND(CONCATENATE(AY$4,"+"),Stac!$S32))=FALSE,IF(ISERR(FIND(CONCATENATE(AY$4,"++"),Stac!$S32))=FALSE,IF(ISERR(FIND(CONCATENATE(AY$4,"+++"),Stac!$S32))=FALSE,"+++","++"),"+")," ")," ")</f>
        <v/>
      </c>
      <c r="AZ31" s="219" t="str">
        <f>IF(ISERR(FIND(AZ$4,Stac!$S32))=FALSE,IF(ISERR(FIND(CONCATENATE(AZ$4,"+"),Stac!$S32))=FALSE,IF(ISERR(FIND(CONCATENATE(AZ$4,"++"),Stac!$S32))=FALSE,IF(ISERR(FIND(CONCATENATE(AZ$4,"+++"),Stac!$S32))=FALSE,"+++","++"),"+")," ")," ")</f>
        <v/>
      </c>
      <c r="BA31" s="219" t="str">
        <f>IF(ISERR(FIND(BA$4,Stac!$S32))=FALSE,IF(ISERR(FIND(CONCATENATE(BA$4,"+"),Stac!$S32))=FALSE,IF(ISERR(FIND(CONCATENATE(BA$4,"++"),Stac!$S32))=FALSE,IF(ISERR(FIND(CONCATENATE(BA$4,"+++"),Stac!$S32))=FALSE,"+++","++"),"+")," ")," ")</f>
        <v/>
      </c>
      <c r="BB31" s="219" t="str">
        <f>IF(ISERR(FIND(BB$4,Stac!$S32))=FALSE,IF(ISERR(FIND(CONCATENATE(BB$4,"+"),Stac!$S32))=FALSE,IF(ISERR(FIND(CONCATENATE(BB$4,"++"),Stac!$S32))=FALSE,IF(ISERR(FIND(CONCATENATE(BB$4,"+++"),Stac!$S32))=FALSE,"+++","++"),"+")," ")," ")</f>
        <v/>
      </c>
      <c r="BC31" s="219" t="str">
        <f>IF(ISERR(FIND(BC$4,Stac!$S32))=FALSE,IF(ISERR(FIND(CONCATENATE(BC$4,"+"),Stac!$S32))=FALSE,IF(ISERR(FIND(CONCATENATE(BC$4,"++"),Stac!$S32))=FALSE,IF(ISERR(FIND(CONCATENATE(BC$4,"+++"),Stac!$S32))=FALSE,"+++","++"),"+")," ")," ")</f>
        <v/>
      </c>
      <c r="BD31" s="219" t="str">
        <f>IF(ISERR(FIND(BD$4,Stac!$S32))=FALSE,IF(ISERR(FIND(CONCATENATE(BD$4,"+"),Stac!$S32))=FALSE,IF(ISERR(FIND(CONCATENATE(BD$4,"++"),Stac!$S32))=FALSE,IF(ISERR(FIND(CONCATENATE(BD$4,"+++"),Stac!$S32))=FALSE,"+++","++"),"+")," ")," ")</f>
        <v/>
      </c>
      <c r="BE31" s="219" t="str">
        <f>IF(ISERR(FIND(BE$4,Stac!$S32))=FALSE,IF(ISERR(FIND(CONCATENATE(BE$4,"+"),Stac!$S32))=FALSE,IF(ISERR(FIND(CONCATENATE(BE$4,"++"),Stac!$S32))=FALSE,IF(ISERR(FIND(CONCATENATE(BE$4,"+++"),Stac!$S32))=FALSE,"+++","++"),"+")," ")," ")</f>
        <v/>
      </c>
      <c r="BF31" s="219" t="str">
        <f>IF(ISERR(FIND(BF$4,Stac!$S32))=FALSE,IF(ISERR(FIND(CONCATENATE(BF$4,"+"),Stac!$S32))=FALSE,IF(ISERR(FIND(CONCATENATE(BF$4,"++"),Stac!$S32))=FALSE,IF(ISERR(FIND(CONCATENATE(BF$4,"+++"),Stac!$S32))=FALSE,"+++","++"),"+")," ")," ")</f>
        <v/>
      </c>
      <c r="BG31" s="219" t="str">
        <f>IF(ISERR(FIND(BG$4,Stac!$S32))=FALSE,IF(ISERR(FIND(CONCATENATE(BG$4,"+"),Stac!$S32))=FALSE,IF(ISERR(FIND(CONCATENATE(BG$4,"++"),Stac!$S32))=FALSE,IF(ISERR(FIND(CONCATENATE(BG$4,"+++"),Stac!$S32))=FALSE,"+++","++"),"+")," ")," ")</f>
        <v/>
      </c>
      <c r="BH31" s="219" t="str">
        <f>IF(ISERR(FIND(BH$4,Stac!$S32))=FALSE,IF(ISERR(FIND(CONCATENATE(BH$4,"+"),Stac!$S32))=FALSE,IF(ISERR(FIND(CONCATENATE(BH$4,"++"),Stac!$S32))=FALSE,IF(ISERR(FIND(CONCATENATE(BH$4,"+++"),Stac!$S32))=FALSE,"+++","++"),"+")," ")," ")</f>
        <v>+</v>
      </c>
      <c r="BI31" s="219" t="str">
        <f>IF(ISERR(FIND(BI$4,Stac!$S32))=FALSE,IF(ISERR(FIND(CONCATENATE(BI$4,"+"),Stac!$S32))=FALSE,IF(ISERR(FIND(CONCATENATE(BI$4,"++"),Stac!$S32))=FALSE,IF(ISERR(FIND(CONCATENATE(BI$4,"+++"),Stac!$S32))=FALSE,"+++","++"),"+")," ")," ")</f>
        <v>+</v>
      </c>
      <c r="BJ31" s="219" t="str">
        <f>IF(ISERR(FIND(BJ$4,Stac!$S32))=FALSE,IF(ISERR(FIND(CONCATENATE(BJ$4,"+"),Stac!$S32))=FALSE,IF(ISERR(FIND(CONCATENATE(BJ$4,"++"),Stac!$S32))=FALSE,IF(ISERR(FIND(CONCATENATE(BJ$4,"+++"),Stac!$S32))=FALSE,"+++","++"),"+")," ")," ")</f>
        <v>+</v>
      </c>
      <c r="BK31" s="219" t="str">
        <f>IF(ISERR(FIND(BK$4,Stac!$S32))=FALSE,IF(ISERR(FIND(CONCATENATE(BK$4,"+"),Stac!$S32))=FALSE,IF(ISERR(FIND(CONCATENATE(BK$4,"++"),Stac!$S32))=FALSE,IF(ISERR(FIND(CONCATENATE(BK$4,"+++"),Stac!$S32))=FALSE,"+++","++"),"+")," ")," ")</f>
        <v>+</v>
      </c>
      <c r="BL31" s="219" t="str">
        <f>IF(ISERR(FIND(BL$4,Stac!$S32))=FALSE,IF(ISERR(FIND(CONCATENATE(BL$4,"+"),Stac!$S32))=FALSE,IF(ISERR(FIND(CONCATENATE(BL$4,"++"),Stac!$S32))=FALSE,IF(ISERR(FIND(CONCATENATE(BL$4,"+++"),Stac!$S32))=FALSE,"+++","++"),"+")," ")," ")</f>
        <v>+</v>
      </c>
      <c r="BM31" s="219" t="str">
        <f>IF(ISERR(FIND(BM$4,Stac!$S32))=FALSE,IF(ISERR(FIND(CONCATENATE(BM$4,"+"),Stac!$S32))=FALSE,IF(ISERR(FIND(CONCATENATE(BM$4,"++"),Stac!$S32))=FALSE,IF(ISERR(FIND(CONCATENATE(BM$4,"+++"),Stac!$S32))=FALSE,"+++","++"),"+")," ")," ")</f>
        <v>+</v>
      </c>
      <c r="BN31" s="88" t="str">
        <f>Stac!$C32</f>
        <v>Praktyka letnia 1 (8 tyg.)</v>
      </c>
      <c r="BO31" s="219" t="str">
        <f>IF(ISERR(FIND(BO$4,Stac!$T32))=FALSE,IF(ISERR(FIND(CONCATENATE(BO$4,"+"),Stac!$T32))=FALSE,IF(ISERR(FIND(CONCATENATE(BO$4,"++"),Stac!$T32))=FALSE,IF(ISERR(FIND(CONCATENATE(BO$4,"+++"),Stac!$T32))=FALSE,"+++","++"),"+")," ")," ")</f>
        <v/>
      </c>
      <c r="BP31" s="219" t="str">
        <f>IF(ISERR(FIND(BP$4,Stac!$T32))=FALSE,IF(ISERR(FIND(CONCATENATE(BP$4,"+"),Stac!$T32))=FALSE,IF(ISERR(FIND(CONCATENATE(BP$4,"++"),Stac!$T32))=FALSE,IF(ISERR(FIND(CONCATENATE(BP$4,"+++"),Stac!$T32))=FALSE,"+++","++"),"+")," ")," ")</f>
        <v/>
      </c>
      <c r="BQ31" s="219" t="str">
        <f>IF(ISERR(FIND(BQ$4,Stac!$T32))=FALSE,IF(ISERR(FIND(CONCATENATE(BQ$4,"+"),Stac!$T32))=FALSE,IF(ISERR(FIND(CONCATENATE(BQ$4,"++"),Stac!$T32))=FALSE,IF(ISERR(FIND(CONCATENATE(BQ$4,"+++"),Stac!$T32))=FALSE,"+++","++"),"+")," ")," ")</f>
        <v/>
      </c>
      <c r="BR31" s="219" t="str">
        <f>IF(ISERR(FIND(BR$4,Stac!$T32))=FALSE,IF(ISERR(FIND(CONCATENATE(BR$4,"+"),Stac!$T32))=FALSE,IF(ISERR(FIND(CONCATENATE(BR$4,"++"),Stac!$T32))=FALSE,IF(ISERR(FIND(CONCATENATE(BR$4,"+++"),Stac!$T32))=FALSE,"+++","++"),"+")," ")," ")</f>
        <v/>
      </c>
      <c r="BS31" s="219" t="str">
        <f>IF(ISERR(FIND(BS$4,Stac!$T32))=FALSE,IF(ISERR(FIND(CONCATENATE(BS$4,"+"),Stac!$T32))=FALSE,IF(ISERR(FIND(CONCATENATE(BS$4,"++"),Stac!$T32))=FALSE,IF(ISERR(FIND(CONCATENATE(BS$4,"+++"),Stac!$T32))=FALSE,"+++","++"),"+")," ")," ")</f>
        <v/>
      </c>
      <c r="BT31" s="219" t="str">
        <f>IF(ISERR(FIND(BT$4,Stac!$T32))=FALSE,IF(ISERR(FIND(CONCATENATE(BT$4,"+"),Stac!$T32))=FALSE,IF(ISERR(FIND(CONCATENATE(BT$4,"++"),Stac!$T32))=FALSE,IF(ISERR(FIND(CONCATENATE(BT$4,"+++"),Stac!$T32))=FALSE,"+++","++"),"+")," ")," ")</f>
        <v/>
      </c>
      <c r="BU31" s="219" t="str">
        <f>IF(ISERR(FIND(BU$4,Stac!$T32))=FALSE,IF(ISERR(FIND(CONCATENATE(BU$4,"+"),Stac!$T32))=FALSE,IF(ISERR(FIND(CONCATENATE(BU$4,"++"),Stac!$T32))=FALSE,IF(ISERR(FIND(CONCATENATE(BU$4,"+++"),Stac!$T32))=FALSE,"+++","++"),"+")," ")," ")</f>
        <v/>
      </c>
    </row>
    <row r="32" spans="1:73">
      <c r="A32" s="165" t="str">
        <f>Stac!$C33</f>
        <v>Wychowanie fizyczne</v>
      </c>
      <c r="B32" s="47" t="str">
        <f>IF(ISERR(FIND(B$4,Stac!$R33))=FALSE,IF(ISERR(FIND(CONCATENATE(B$4,"+"),Stac!$R33))=FALSE,IF(ISERR(FIND(CONCATENATE(B$4,"++"),Stac!$R33))=FALSE,IF(ISERR(FIND(CONCATENATE(B$4,"+++"),Stac!$R33))=FALSE,"+++","++"),"+")," ")," ")</f>
        <v/>
      </c>
      <c r="C32" s="47" t="str">
        <f>IF(ISERR(FIND(C$4,Stac!$R33))=FALSE,IF(ISERR(FIND(CONCATENATE(C$4,"+"),Stac!$R33))=FALSE,IF(ISERR(FIND(CONCATENATE(C$4,"++"),Stac!$R33))=FALSE,IF(ISERR(FIND(CONCATENATE(C$4,"+++"),Stac!$R33))=FALSE,"+++","++"),"+")," ")," ")</f>
        <v/>
      </c>
      <c r="D32" s="47" t="str">
        <f>IF(ISERR(FIND(D$4,Stac!$R33))=FALSE,IF(ISERR(FIND(CONCATENATE(D$4,"+"),Stac!$R33))=FALSE,IF(ISERR(FIND(CONCATENATE(D$4,"++"),Stac!$R33))=FALSE,IF(ISERR(FIND(CONCATENATE(D$4,"+++"),Stac!$R33))=FALSE,"+++","++"),"+")," ")," ")</f>
        <v/>
      </c>
      <c r="E32" s="47" t="str">
        <f>IF(ISERR(FIND(E$4,Stac!$R33))=FALSE,IF(ISERR(FIND(CONCATENATE(E$4,"+"),Stac!$R33))=FALSE,IF(ISERR(FIND(CONCATENATE(E$4,"++"),Stac!$R33))=FALSE,IF(ISERR(FIND(CONCATENATE(E$4,"+++"),Stac!$R33))=FALSE,"+++","++"),"+")," ")," ")</f>
        <v/>
      </c>
      <c r="F32" s="47" t="str">
        <f>IF(ISERR(FIND(F$4,Stac!$R33))=FALSE,IF(ISERR(FIND(CONCATENATE(F$4,"+"),Stac!$R33))=FALSE,IF(ISERR(FIND(CONCATENATE(F$4,"++"),Stac!$R33))=FALSE,IF(ISERR(FIND(CONCATENATE(F$4,"+++"),Stac!$R33))=FALSE,"+++","++"),"+")," ")," ")</f>
        <v/>
      </c>
      <c r="G32" s="47" t="str">
        <f>IF(ISERR(FIND(G$4,Stac!$R33))=FALSE,IF(ISERR(FIND(CONCATENATE(G$4,"+"),Stac!$R33))=FALSE,IF(ISERR(FIND(CONCATENATE(G$4,"++"),Stac!$R33))=FALSE,IF(ISERR(FIND(CONCATENATE(G$4,"+++"),Stac!$R33))=FALSE,"+++","++"),"+")," ")," ")</f>
        <v/>
      </c>
      <c r="H32" s="47" t="str">
        <f>IF(ISERR(FIND(H$4,Stac!$R33))=FALSE,IF(ISERR(FIND(CONCATENATE(H$4,"+"),Stac!$R33))=FALSE,IF(ISERR(FIND(CONCATENATE(H$4,"++"),Stac!$R33))=FALSE,IF(ISERR(FIND(CONCATENATE(H$4,"+++"),Stac!$R33))=FALSE,"+++","++"),"+")," ")," ")</f>
        <v/>
      </c>
      <c r="I32" s="47" t="str">
        <f>IF(ISERR(FIND(I$4,Stac!$R33))=FALSE,IF(ISERR(FIND(CONCATENATE(I$4,"+"),Stac!$R33))=FALSE,IF(ISERR(FIND(CONCATENATE(I$4,"++"),Stac!$R33))=FALSE,IF(ISERR(FIND(CONCATENATE(I$4,"+++"),Stac!$R33))=FALSE,"+++","++"),"+")," ")," ")</f>
        <v/>
      </c>
      <c r="J32" s="47" t="str">
        <f>IF(ISERR(FIND(J$4,Stac!$R33))=FALSE,IF(ISERR(FIND(CONCATENATE(J$4,"+"),Stac!$R33))=FALSE,IF(ISERR(FIND(CONCATENATE(J$4,"++"),Stac!$R33))=FALSE,IF(ISERR(FIND(CONCATENATE(J$4,"+++"),Stac!$R33))=FALSE,"+++","++"),"+")," ")," ")</f>
        <v/>
      </c>
      <c r="K32" s="47" t="str">
        <f>IF(ISERR(FIND(K$4,Stac!$R33))=FALSE,IF(ISERR(FIND(CONCATENATE(K$4,"+"),Stac!$R33))=FALSE,IF(ISERR(FIND(CONCATENATE(K$4,"++"),Stac!$R33))=FALSE,IF(ISERR(FIND(CONCATENATE(K$4,"+++"),Stac!$R33))=FALSE,"+++","++"),"+")," ")," ")</f>
        <v/>
      </c>
      <c r="L32" s="47" t="str">
        <f>IF(ISERR(FIND(L$4,Stac!$R33))=FALSE,IF(ISERR(FIND(CONCATENATE(L$4,"+"),Stac!$R33))=FALSE,IF(ISERR(FIND(CONCATENATE(L$4,"++"),Stac!$R33))=FALSE,IF(ISERR(FIND(CONCATENATE(L$4,"+++"),Stac!$R33))=FALSE,"+++","++"),"+")," ")," ")</f>
        <v/>
      </c>
      <c r="M32" s="47" t="str">
        <f>IF(ISERR(FIND(M$4,Stac!$R33))=FALSE,IF(ISERR(FIND(CONCATENATE(M$4,"+"),Stac!$R33))=FALSE,IF(ISERR(FIND(CONCATENATE(M$4,"++"),Stac!$R33))=FALSE,IF(ISERR(FIND(CONCATENATE(M$4,"+++"),Stac!$R33))=FALSE,"+++","++"),"+")," ")," ")</f>
        <v/>
      </c>
      <c r="N32" s="47" t="str">
        <f>IF(ISERR(FIND(N$4,Stac!$R33))=FALSE,IF(ISERR(FIND(CONCATENATE(N$4,"+"),Stac!$R33))=FALSE,IF(ISERR(FIND(CONCATENATE(N$4,"++"),Stac!$R33))=FALSE,IF(ISERR(FIND(CONCATENATE(N$4,"+++"),Stac!$R33))=FALSE,"+++","++"),"+")," ")," ")</f>
        <v/>
      </c>
      <c r="O32" s="47" t="str">
        <f>IF(ISERR(FIND(O$4,Stac!$R33))=FALSE,IF(ISERR(FIND(CONCATENATE(O$4,"+"),Stac!$R33))=FALSE,IF(ISERR(FIND(CONCATENATE(O$4,"++"),Stac!$R33))=FALSE,IF(ISERR(FIND(CONCATENATE(O$4,"+++"),Stac!$R33))=FALSE,"+++","++"),"+")," ")," ")</f>
        <v/>
      </c>
      <c r="P32" s="47" t="str">
        <f>IF(ISERR(FIND(P$4,Stac!$R33))=FALSE,IF(ISERR(FIND(CONCATENATE(P$4,"+"),Stac!$R33))=FALSE,IF(ISERR(FIND(CONCATENATE(P$4,"++"),Stac!$R33))=FALSE,IF(ISERR(FIND(CONCATENATE(P$4,"+++"),Stac!$R33))=FALSE,"+++","++"),"+")," ")," ")</f>
        <v/>
      </c>
      <c r="Q32" s="47" t="str">
        <f>IF(ISERR(FIND(Q$4,Stac!$R33))=FALSE,IF(ISERR(FIND(CONCATENATE(Q$4,"+"),Stac!$R33))=FALSE,IF(ISERR(FIND(CONCATENATE(Q$4,"++"),Stac!$R33))=FALSE,IF(ISERR(FIND(CONCATENATE(Q$4,"+++"),Stac!$R33))=FALSE,"+++","++"),"+")," ")," ")</f>
        <v/>
      </c>
      <c r="R32" s="47" t="str">
        <f>IF(ISERR(FIND(R$4,Stac!$R33))=FALSE,IF(ISERR(FIND(CONCATENATE(R$4,"+"),Stac!$R33))=FALSE,IF(ISERR(FIND(CONCATENATE(R$4,"++"),Stac!$R33))=FALSE,IF(ISERR(FIND(CONCATENATE(R$4,"+++"),Stac!$R33))=FALSE,"+++","++"),"+")," ")," ")</f>
        <v/>
      </c>
      <c r="S32" s="47" t="str">
        <f>IF(ISERR(FIND(S$4,Stac!$R33))=FALSE,IF(ISERR(FIND(CONCATENATE(S$4,"+"),Stac!$R33))=FALSE,IF(ISERR(FIND(CONCATENATE(S$4,"++"),Stac!$R33))=FALSE,IF(ISERR(FIND(CONCATENATE(S$4,"+++"),Stac!$R33))=FALSE,"+++","++"),"+")," ")," ")</f>
        <v/>
      </c>
      <c r="T32" s="47" t="str">
        <f>IF(ISERR(FIND(T$4,Stac!$R33))=FALSE,IF(ISERR(FIND(CONCATENATE(T$4,"+"),Stac!$R33))=FALSE,IF(ISERR(FIND(CONCATENATE(T$4,"++"),Stac!$R33))=FALSE,IF(ISERR(FIND(CONCATENATE(T$4,"+++"),Stac!$R33))=FALSE,"+++","++"),"+")," ")," ")</f>
        <v/>
      </c>
      <c r="U32" s="47" t="str">
        <f>IF(ISERR(FIND(U$4,Stac!$R33))=FALSE,IF(ISERR(FIND(CONCATENATE(U$4,"+"),Stac!$R33))=FALSE,IF(ISERR(FIND(CONCATENATE(U$4,"++"),Stac!$R33))=FALSE,IF(ISERR(FIND(CONCATENATE(U$4,"+++"),Stac!$R33))=FALSE,"+++","++"),"+")," ")," ")</f>
        <v/>
      </c>
      <c r="V32" s="47" t="str">
        <f>IF(ISERR(FIND(V$4,Stac!$R33))=FALSE,IF(ISERR(FIND(CONCATENATE(V$4,"+"),Stac!$R33))=FALSE,IF(ISERR(FIND(CONCATENATE(V$4,"++"),Stac!$R33))=FALSE,IF(ISERR(FIND(CONCATENATE(V$4,"+++"),Stac!$R33))=FALSE,"+++","++"),"+")," ")," ")</f>
        <v/>
      </c>
      <c r="W32" s="47" t="str">
        <f>IF(ISERR(FIND(W$4,Stac!$R33))=FALSE,IF(ISERR(FIND(CONCATENATE(W$4,"+"),Stac!$R33))=FALSE,IF(ISERR(FIND(CONCATENATE(W$4,"++"),Stac!$R33))=FALSE,IF(ISERR(FIND(CONCATENATE(W$4,"+++"),Stac!$R33))=FALSE,"+++","++"),"+")," ")," ")</f>
        <v/>
      </c>
      <c r="X32" s="47" t="str">
        <f>IF(ISERR(FIND(X$4,Stac!$R33))=FALSE,IF(ISERR(FIND(CONCATENATE(X$4,"+"),Stac!$R33))=FALSE,IF(ISERR(FIND(CONCATENATE(X$4,"++"),Stac!$R33))=FALSE,IF(ISERR(FIND(CONCATENATE(X$4,"+++"),Stac!$R33))=FALSE,"+++","++"),"+")," ")," ")</f>
        <v/>
      </c>
      <c r="Y32" s="47" t="str">
        <f>IF(ISERR(FIND(Y$4,Stac!$R33))=FALSE,IF(ISERR(FIND(CONCATENATE(Y$4,"+"),Stac!$R33))=FALSE,IF(ISERR(FIND(CONCATENATE(Y$4,"++"),Stac!$R33))=FALSE,IF(ISERR(FIND(CONCATENATE(Y$4,"+++"),Stac!$R33))=FALSE,"+++","++"),"+")," ")," ")</f>
        <v/>
      </c>
      <c r="Z32" s="47" t="str">
        <f>IF(ISERR(FIND(Z$4,Stac!$R33))=FALSE,IF(ISERR(FIND(CONCATENATE(Z$4,"+"),Stac!$R33))=FALSE,IF(ISERR(FIND(CONCATENATE(Z$4,"++"),Stac!$R33))=FALSE,IF(ISERR(FIND(CONCATENATE(Z$4,"+++"),Stac!$R33))=FALSE,"+++","++"),"+")," ")," ")</f>
        <v/>
      </c>
      <c r="AA32" s="47" t="str">
        <f>IF(ISERR(FIND(AA$4,Stac!$R33))=FALSE,IF(ISERR(FIND(CONCATENATE(AA$4,"+"),Stac!$R33))=FALSE,IF(ISERR(FIND(CONCATENATE(AA$4,"++"),Stac!$R33))=FALSE,IF(ISERR(FIND(CONCATENATE(AA$4,"+++"),Stac!$R33))=FALSE,"+++","++"),"+")," ")," ")</f>
        <v/>
      </c>
      <c r="AB32" s="47" t="str">
        <f>IF(ISERR(FIND(AB$4,Stac!$R33))=FALSE,IF(ISERR(FIND(CONCATENATE(AB$4,"+"),Stac!$R33))=FALSE,IF(ISERR(FIND(CONCATENATE(AB$4,"++"),Stac!$R33))=FALSE,IF(ISERR(FIND(CONCATENATE(AB$4,"+++"),Stac!$R33))=FALSE,"+++","++"),"+")," ")," ")</f>
        <v/>
      </c>
      <c r="AC32" s="47" t="str">
        <f>IF(ISERR(FIND(AC$4,Stac!$R33))=FALSE,IF(ISERR(FIND(CONCATENATE(AC$4,"+"),Stac!$R33))=FALSE,IF(ISERR(FIND(CONCATENATE(AC$4,"++"),Stac!$R33))=FALSE,IF(ISERR(FIND(CONCATENATE(AC$4,"+++"),Stac!$R33))=FALSE,"+++","++"),"+")," ")," ")</f>
        <v/>
      </c>
      <c r="AD32" s="165" t="str">
        <f>Stac!$C33</f>
        <v>Wychowanie fizyczne</v>
      </c>
      <c r="AE32" s="219" t="str">
        <f>IF(ISERR(FIND(AE$4,Stac!$S33))=FALSE,IF(ISERR(FIND(CONCATENATE(AE$4,"+"),Stac!$S33))=FALSE,IF(ISERR(FIND(CONCATENATE(AE$4,"++"),Stac!$S33))=FALSE,IF(ISERR(FIND(CONCATENATE(AE$4,"+++"),Stac!$S33))=FALSE,"+++","++"),"+")," ")," ")</f>
        <v/>
      </c>
      <c r="AF32" s="219" t="str">
        <f>IF(ISERR(FIND(AF$4,Stac!$S33))=FALSE,IF(ISERR(FIND(CONCATENATE(AF$4,"+"),Stac!$S33))=FALSE,IF(ISERR(FIND(CONCATENATE(AF$4,"++"),Stac!$S33))=FALSE,IF(ISERR(FIND(CONCATENATE(AF$4,"+++"),Stac!$S33))=FALSE,"+++","++"),"+")," ")," ")</f>
        <v/>
      </c>
      <c r="AG32" s="219" t="str">
        <f>IF(ISERR(FIND(AG$4,Stac!$S33))=FALSE,IF(ISERR(FIND(CONCATENATE(AG$4,"+"),Stac!$S33))=FALSE,IF(ISERR(FIND(CONCATENATE(AG$4,"++"),Stac!$S33))=FALSE,IF(ISERR(FIND(CONCATENATE(AG$4,"+++"),Stac!$S33))=FALSE,"+++","++"),"+")," ")," ")</f>
        <v/>
      </c>
      <c r="AH32" s="219" t="str">
        <f>IF(ISERR(FIND(AH$4,Stac!$S33))=FALSE,IF(ISERR(FIND(CONCATENATE(AH$4,"+"),Stac!$S33))=FALSE,IF(ISERR(FIND(CONCATENATE(AH$4,"++"),Stac!$S33))=FALSE,IF(ISERR(FIND(CONCATENATE(AH$4,"+++"),Stac!$S33))=FALSE,"+++","++"),"+")," ")," ")</f>
        <v/>
      </c>
      <c r="AI32" s="219" t="str">
        <f>IF(ISERR(FIND(AI$4,Stac!$S33))=FALSE,IF(ISERR(FIND(CONCATENATE(AI$4,"+"),Stac!$S33))=FALSE,IF(ISERR(FIND(CONCATENATE(AI$4,"++"),Stac!$S33))=FALSE,IF(ISERR(FIND(CONCATENATE(AI$4,"+++"),Stac!$S33))=FALSE,"+++","++"),"+")," ")," ")</f>
        <v/>
      </c>
      <c r="AJ32" s="219" t="str">
        <f>IF(ISERR(FIND(AJ$4,Stac!$S33))=FALSE,IF(ISERR(FIND(CONCATENATE(AJ$4,"+"),Stac!$S33))=FALSE,IF(ISERR(FIND(CONCATENATE(AJ$4,"++"),Stac!$S33))=FALSE,IF(ISERR(FIND(CONCATENATE(AJ$4,"+++"),Stac!$S33))=FALSE,"+++","++"),"+")," ")," ")</f>
        <v/>
      </c>
      <c r="AK32" s="219" t="str">
        <f>IF(ISERR(FIND(AK$4,Stac!$S33))=FALSE,IF(ISERR(FIND(CONCATENATE(AK$4,"+"),Stac!$S33))=FALSE,IF(ISERR(FIND(CONCATENATE(AK$4,"++"),Stac!$S33))=FALSE,IF(ISERR(FIND(CONCATENATE(AK$4,"+++"),Stac!$S33))=FALSE,"+++","++"),"+")," ")," ")</f>
        <v/>
      </c>
      <c r="AL32" s="219" t="str">
        <f>IF(ISERR(FIND(AL$4,Stac!$S33))=FALSE,IF(ISERR(FIND(CONCATENATE(AL$4,"+"),Stac!$S33))=FALSE,IF(ISERR(FIND(CONCATENATE(AL$4,"++"),Stac!$S33))=FALSE,IF(ISERR(FIND(CONCATENATE(AL$4,"+++"),Stac!$S33))=FALSE,"+++","++"),"+")," ")," ")</f>
        <v/>
      </c>
      <c r="AM32" s="219" t="str">
        <f>IF(ISERR(FIND(AM$4,Stac!$S33))=FALSE,IF(ISERR(FIND(CONCATENATE(AM$4,"+"),Stac!$S33))=FALSE,IF(ISERR(FIND(CONCATENATE(AM$4,"++"),Stac!$S33))=FALSE,IF(ISERR(FIND(CONCATENATE(AM$4,"+++"),Stac!$S33))=FALSE,"+++","++"),"+")," ")," ")</f>
        <v/>
      </c>
      <c r="AN32" s="219" t="str">
        <f>IF(ISERR(FIND(AN$4,Stac!$S33))=FALSE,IF(ISERR(FIND(CONCATENATE(AN$4,"+"),Stac!$S33))=FALSE,IF(ISERR(FIND(CONCATENATE(AN$4,"++"),Stac!$S33))=FALSE,IF(ISERR(FIND(CONCATENATE(AN$4,"+++"),Stac!$S33))=FALSE,"+++","++"),"+")," ")," ")</f>
        <v/>
      </c>
      <c r="AO32" s="219" t="str">
        <f>IF(ISERR(FIND(AO$4,Stac!$S33))=FALSE,IF(ISERR(FIND(CONCATENATE(AO$4,"+"),Stac!$S33))=FALSE,IF(ISERR(FIND(CONCATENATE(AO$4,"++"),Stac!$S33))=FALSE,IF(ISERR(FIND(CONCATENATE(AO$4,"+++"),Stac!$S33))=FALSE,"+++","++"),"+")," ")," ")</f>
        <v/>
      </c>
      <c r="AP32" s="219" t="str">
        <f>IF(ISERR(FIND(AP$4,Stac!$S33))=FALSE,IF(ISERR(FIND(CONCATENATE(AP$4,"+"),Stac!$S33))=FALSE,IF(ISERR(FIND(CONCATENATE(AP$4,"++"),Stac!$S33))=FALSE,IF(ISERR(FIND(CONCATENATE(AP$4,"+++"),Stac!$S33))=FALSE,"+++","++"),"+")," ")," ")</f>
        <v/>
      </c>
      <c r="AQ32" s="219" t="str">
        <f>IF(ISERR(FIND(AQ$4,Stac!$S33))=FALSE,IF(ISERR(FIND(CONCATENATE(AQ$4,"+"),Stac!$S33))=FALSE,IF(ISERR(FIND(CONCATENATE(AQ$4,"++"),Stac!$S33))=FALSE,IF(ISERR(FIND(CONCATENATE(AQ$4,"+++"),Stac!$S33))=FALSE,"+++","++"),"+")," ")," ")</f>
        <v/>
      </c>
      <c r="AR32" s="219" t="str">
        <f>IF(ISERR(FIND(AR$4,Stac!$S33))=FALSE,IF(ISERR(FIND(CONCATENATE(AR$4,"+"),Stac!$S33))=FALSE,IF(ISERR(FIND(CONCATENATE(AR$4,"++"),Stac!$S33))=FALSE,IF(ISERR(FIND(CONCATENATE(AR$4,"+++"),Stac!$S33))=FALSE,"+++","++"),"+")," ")," ")</f>
        <v/>
      </c>
      <c r="AS32" s="219" t="str">
        <f>IF(ISERR(FIND(AS$4,Stac!$S33))=FALSE,IF(ISERR(FIND(CONCATENATE(AS$4,"+"),Stac!$S33))=FALSE,IF(ISERR(FIND(CONCATENATE(AS$4,"++"),Stac!$S33))=FALSE,IF(ISERR(FIND(CONCATENATE(AS$4,"+++"),Stac!$S33))=FALSE,"+++","++"),"+")," ")," ")</f>
        <v/>
      </c>
      <c r="AT32" s="219" t="str">
        <f>IF(ISERR(FIND(AT$4,Stac!$S33))=FALSE,IF(ISERR(FIND(CONCATENATE(AT$4,"+"),Stac!$S33))=FALSE,IF(ISERR(FIND(CONCATENATE(AT$4,"++"),Stac!$S33))=FALSE,IF(ISERR(FIND(CONCATENATE(AT$4,"+++"),Stac!$S33))=FALSE,"+++","++"),"+")," ")," ")</f>
        <v/>
      </c>
      <c r="AU32" s="219" t="str">
        <f>IF(ISERR(FIND(AU$4,Stac!$S33))=FALSE,IF(ISERR(FIND(CONCATENATE(AU$4,"+"),Stac!$S33))=FALSE,IF(ISERR(FIND(CONCATENATE(AU$4,"++"),Stac!$S33))=FALSE,IF(ISERR(FIND(CONCATENATE(AU$4,"+++"),Stac!$S33))=FALSE,"+++","++"),"+")," ")," ")</f>
        <v/>
      </c>
      <c r="AV32" s="219" t="str">
        <f>IF(ISERR(FIND(AV$4,Stac!$S33))=FALSE,IF(ISERR(FIND(CONCATENATE(AV$4,"+"),Stac!$S33))=FALSE,IF(ISERR(FIND(CONCATENATE(AV$4,"++"),Stac!$S33))=FALSE,IF(ISERR(FIND(CONCATENATE(AV$4,"+++"),Stac!$S33))=FALSE,"+++","++"),"+")," ")," ")</f>
        <v/>
      </c>
      <c r="AW32" s="219" t="str">
        <f>IF(ISERR(FIND(AW$4,Stac!$S33))=FALSE,IF(ISERR(FIND(CONCATENATE(AW$4,"+"),Stac!$S33))=FALSE,IF(ISERR(FIND(CONCATENATE(AW$4,"++"),Stac!$S33))=FALSE,IF(ISERR(FIND(CONCATENATE(AW$4,"+++"),Stac!$S33))=FALSE,"+++","++"),"+")," ")," ")</f>
        <v/>
      </c>
      <c r="AX32" s="219" t="str">
        <f>IF(ISERR(FIND(AX$4,Stac!$S33))=FALSE,IF(ISERR(FIND(CONCATENATE(AX$4,"+"),Stac!$S33))=FALSE,IF(ISERR(FIND(CONCATENATE(AX$4,"++"),Stac!$S33))=FALSE,IF(ISERR(FIND(CONCATENATE(AX$4,"+++"),Stac!$S33))=FALSE,"+++","++"),"+")," ")," ")</f>
        <v/>
      </c>
      <c r="AY32" s="219" t="str">
        <f>IF(ISERR(FIND(AY$4,Stac!$S33))=FALSE,IF(ISERR(FIND(CONCATENATE(AY$4,"+"),Stac!$S33))=FALSE,IF(ISERR(FIND(CONCATENATE(AY$4,"++"),Stac!$S33))=FALSE,IF(ISERR(FIND(CONCATENATE(AY$4,"+++"),Stac!$S33))=FALSE,"+++","++"),"+")," ")," ")</f>
        <v/>
      </c>
      <c r="AZ32" s="219" t="str">
        <f>IF(ISERR(FIND(AZ$4,Stac!$S33))=FALSE,IF(ISERR(FIND(CONCATENATE(AZ$4,"+"),Stac!$S33))=FALSE,IF(ISERR(FIND(CONCATENATE(AZ$4,"++"),Stac!$S33))=FALSE,IF(ISERR(FIND(CONCATENATE(AZ$4,"+++"),Stac!$S33))=FALSE,"+++","++"),"+")," ")," ")</f>
        <v/>
      </c>
      <c r="BA32" s="219" t="str">
        <f>IF(ISERR(FIND(BA$4,Stac!$S33))=FALSE,IF(ISERR(FIND(CONCATENATE(BA$4,"+"),Stac!$S33))=FALSE,IF(ISERR(FIND(CONCATENATE(BA$4,"++"),Stac!$S33))=FALSE,IF(ISERR(FIND(CONCATENATE(BA$4,"+++"),Stac!$S33))=FALSE,"+++","++"),"+")," ")," ")</f>
        <v/>
      </c>
      <c r="BB32" s="219" t="str">
        <f>IF(ISERR(FIND(BB$4,Stac!$S33))=FALSE,IF(ISERR(FIND(CONCATENATE(BB$4,"+"),Stac!$S33))=FALSE,IF(ISERR(FIND(CONCATENATE(BB$4,"++"),Stac!$S33))=FALSE,IF(ISERR(FIND(CONCATENATE(BB$4,"+++"),Stac!$S33))=FALSE,"+++","++"),"+")," ")," ")</f>
        <v/>
      </c>
      <c r="BC32" s="219" t="str">
        <f>IF(ISERR(FIND(BC$4,Stac!$S33))=FALSE,IF(ISERR(FIND(CONCATENATE(BC$4,"+"),Stac!$S33))=FALSE,IF(ISERR(FIND(CONCATENATE(BC$4,"++"),Stac!$S33))=FALSE,IF(ISERR(FIND(CONCATENATE(BC$4,"+++"),Stac!$S33))=FALSE,"+++","++"),"+")," ")," ")</f>
        <v/>
      </c>
      <c r="BD32" s="219" t="str">
        <f>IF(ISERR(FIND(BD$4,Stac!$S33))=FALSE,IF(ISERR(FIND(CONCATENATE(BD$4,"+"),Stac!$S33))=FALSE,IF(ISERR(FIND(CONCATENATE(BD$4,"++"),Stac!$S33))=FALSE,IF(ISERR(FIND(CONCATENATE(BD$4,"+++"),Stac!$S33))=FALSE,"+++","++"),"+")," ")," ")</f>
        <v/>
      </c>
      <c r="BE32" s="219" t="str">
        <f>IF(ISERR(FIND(BE$4,Stac!$S33))=FALSE,IF(ISERR(FIND(CONCATENATE(BE$4,"+"),Stac!$S33))=FALSE,IF(ISERR(FIND(CONCATENATE(BE$4,"++"),Stac!$S33))=FALSE,IF(ISERR(FIND(CONCATENATE(BE$4,"+++"),Stac!$S33))=FALSE,"+++","++"),"+")," ")," ")</f>
        <v/>
      </c>
      <c r="BF32" s="219" t="str">
        <f>IF(ISERR(FIND(BF$4,Stac!$S33))=FALSE,IF(ISERR(FIND(CONCATENATE(BF$4,"+"),Stac!$S33))=FALSE,IF(ISERR(FIND(CONCATENATE(BF$4,"++"),Stac!$S33))=FALSE,IF(ISERR(FIND(CONCATENATE(BF$4,"+++"),Stac!$S33))=FALSE,"+++","++"),"+")," ")," ")</f>
        <v/>
      </c>
      <c r="BG32" s="219" t="str">
        <f>IF(ISERR(FIND(BG$4,Stac!$S33))=FALSE,IF(ISERR(FIND(CONCATENATE(BG$4,"+"),Stac!$S33))=FALSE,IF(ISERR(FIND(CONCATENATE(BG$4,"++"),Stac!$S33))=FALSE,IF(ISERR(FIND(CONCATENATE(BG$4,"+++"),Stac!$S33))=FALSE,"+++","++"),"+")," ")," ")</f>
        <v/>
      </c>
      <c r="BH32" s="219" t="str">
        <f>IF(ISERR(FIND(BH$4,Stac!$S33))=FALSE,IF(ISERR(FIND(CONCATENATE(BH$4,"+"),Stac!$S33))=FALSE,IF(ISERR(FIND(CONCATENATE(BH$4,"++"),Stac!$S33))=FALSE,IF(ISERR(FIND(CONCATENATE(BH$4,"+++"),Stac!$S33))=FALSE,"+++","++"),"+")," ")," ")</f>
        <v/>
      </c>
      <c r="BI32" s="219" t="str">
        <f>IF(ISERR(FIND(BI$4,Stac!$S33))=FALSE,IF(ISERR(FIND(CONCATENATE(BI$4,"+"),Stac!$S33))=FALSE,IF(ISERR(FIND(CONCATENATE(BI$4,"++"),Stac!$S33))=FALSE,IF(ISERR(FIND(CONCATENATE(BI$4,"+++"),Stac!$S33))=FALSE,"+++","++"),"+")," ")," ")</f>
        <v/>
      </c>
      <c r="BJ32" s="219" t="str">
        <f>IF(ISERR(FIND(BJ$4,Stac!$S33))=FALSE,IF(ISERR(FIND(CONCATENATE(BJ$4,"+"),Stac!$S33))=FALSE,IF(ISERR(FIND(CONCATENATE(BJ$4,"++"),Stac!$S33))=FALSE,IF(ISERR(FIND(CONCATENATE(BJ$4,"+++"),Stac!$S33))=FALSE,"+++","++"),"+")," ")," ")</f>
        <v/>
      </c>
      <c r="BK32" s="219" t="str">
        <f>IF(ISERR(FIND(BK$4,Stac!$S33))=FALSE,IF(ISERR(FIND(CONCATENATE(BK$4,"+"),Stac!$S33))=FALSE,IF(ISERR(FIND(CONCATENATE(BK$4,"++"),Stac!$S33))=FALSE,IF(ISERR(FIND(CONCATENATE(BK$4,"+++"),Stac!$S33))=FALSE,"+++","++"),"+")," ")," ")</f>
        <v/>
      </c>
      <c r="BL32" s="219" t="str">
        <f>IF(ISERR(FIND(BL$4,Stac!$S33))=FALSE,IF(ISERR(FIND(CONCATENATE(BL$4,"+"),Stac!$S33))=FALSE,IF(ISERR(FIND(CONCATENATE(BL$4,"++"),Stac!$S33))=FALSE,IF(ISERR(FIND(CONCATENATE(BL$4,"+++"),Stac!$S33))=FALSE,"+++","++"),"+")," ")," ")</f>
        <v/>
      </c>
      <c r="BM32" s="219" t="str">
        <f>IF(ISERR(FIND(BM$4,Stac!$S33))=FALSE,IF(ISERR(FIND(CONCATENATE(BM$4,"+"),Stac!$S33))=FALSE,IF(ISERR(FIND(CONCATENATE(BM$4,"++"),Stac!$S33))=FALSE,IF(ISERR(FIND(CONCATENATE(BM$4,"+++"),Stac!$S33))=FALSE,"+++","++"),"+")," ")," ")</f>
        <v/>
      </c>
      <c r="BN32" s="165" t="str">
        <f>Stac!$C33</f>
        <v>Wychowanie fizyczne</v>
      </c>
      <c r="BO32" s="219" t="str">
        <f>IF(ISERR(FIND(BO$4,Stac!$T33))=FALSE,IF(ISERR(FIND(CONCATENATE(BO$4,"+"),Stac!$T33))=FALSE,IF(ISERR(FIND(CONCATENATE(BO$4,"++"),Stac!$T33))=FALSE,IF(ISERR(FIND(CONCATENATE(BO$4,"+++"),Stac!$T33))=FALSE,"+++","++"),"+")," ")," ")</f>
        <v/>
      </c>
      <c r="BP32" s="219" t="str">
        <f>IF(ISERR(FIND(BP$4,Stac!$T33))=FALSE,IF(ISERR(FIND(CONCATENATE(BP$4,"+"),Stac!$T33))=FALSE,IF(ISERR(FIND(CONCATENATE(BP$4,"++"),Stac!$T33))=FALSE,IF(ISERR(FIND(CONCATENATE(BP$4,"+++"),Stac!$T33))=FALSE,"+++","++"),"+")," ")," ")</f>
        <v/>
      </c>
      <c r="BQ32" s="219" t="str">
        <f>IF(ISERR(FIND(BQ$4,Stac!$T33))=FALSE,IF(ISERR(FIND(CONCATENATE(BQ$4,"+"),Stac!$T33))=FALSE,IF(ISERR(FIND(CONCATENATE(BQ$4,"++"),Stac!$T33))=FALSE,IF(ISERR(FIND(CONCATENATE(BQ$4,"+++"),Stac!$T33))=FALSE,"+++","++"),"+")," ")," ")</f>
        <v>+</v>
      </c>
      <c r="BR32" s="219" t="str">
        <f>IF(ISERR(FIND(BR$4,Stac!$T33))=FALSE,IF(ISERR(FIND(CONCATENATE(BR$4,"+"),Stac!$T33))=FALSE,IF(ISERR(FIND(CONCATENATE(BR$4,"++"),Stac!$T33))=FALSE,IF(ISERR(FIND(CONCATENATE(BR$4,"+++"),Stac!$T33))=FALSE,"+++","++"),"+")," ")," ")</f>
        <v/>
      </c>
      <c r="BS32" s="219" t="str">
        <f>IF(ISERR(FIND(BS$4,Stac!$T33))=FALSE,IF(ISERR(FIND(CONCATENATE(BS$4,"+"),Stac!$T33))=FALSE,IF(ISERR(FIND(CONCATENATE(BS$4,"++"),Stac!$T33))=FALSE,IF(ISERR(FIND(CONCATENATE(BS$4,"+++"),Stac!$T33))=FALSE,"+++","++"),"+")," ")," ")</f>
        <v/>
      </c>
      <c r="BT32" s="219" t="str">
        <f>IF(ISERR(FIND(BT$4,Stac!$T33))=FALSE,IF(ISERR(FIND(CONCATENATE(BT$4,"+"),Stac!$T33))=FALSE,IF(ISERR(FIND(CONCATENATE(BT$4,"++"),Stac!$T33))=FALSE,IF(ISERR(FIND(CONCATENATE(BT$4,"+++"),Stac!$T33))=FALSE,"+++","++"),"+")," ")," ")</f>
        <v/>
      </c>
      <c r="BU32" s="219" t="str">
        <f>IF(ISERR(FIND(BU$4,Stac!$T33))=FALSE,IF(ISERR(FIND(CONCATENATE(BU$4,"+"),Stac!$T33))=FALSE,IF(ISERR(FIND(CONCATENATE(BU$4,"++"),Stac!$T33))=FALSE,IF(ISERR(FIND(CONCATENATE(BU$4,"+++"),Stac!$T33))=FALSE,"+++","++"),"+")," ")," ")</f>
        <v/>
      </c>
    </row>
    <row r="33" spans="1:73">
      <c r="A33" s="88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89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9"/>
      <c r="BO33" s="88"/>
      <c r="BP33" s="88"/>
      <c r="BQ33" s="88"/>
      <c r="BR33" s="88"/>
      <c r="BS33" s="88"/>
      <c r="BT33" s="88"/>
      <c r="BU33" s="88"/>
    </row>
    <row r="34" spans="1:73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9"/>
      <c r="BO34" s="88"/>
      <c r="BP34" s="88"/>
      <c r="BQ34" s="88"/>
      <c r="BR34" s="88"/>
      <c r="BS34" s="88"/>
      <c r="BT34" s="88"/>
      <c r="BU34" s="88"/>
    </row>
    <row r="35" spans="1:73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9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9"/>
      <c r="BO35" s="88"/>
      <c r="BP35" s="88"/>
      <c r="BQ35" s="88"/>
      <c r="BR35" s="88"/>
      <c r="BS35" s="88"/>
      <c r="BT35" s="88"/>
      <c r="BU35" s="88"/>
    </row>
    <row r="36" spans="1:73">
      <c r="A36" s="89" t="str">
        <f>Stac!C36</f>
        <v>Semestr 3: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89" t="str">
        <f>Stac!C36</f>
        <v>Semestr 3:</v>
      </c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89" t="str">
        <f>Stac!C36</f>
        <v>Semestr 3:</v>
      </c>
      <c r="BO36" s="47"/>
      <c r="BP36" s="47"/>
      <c r="BQ36" s="47"/>
      <c r="BR36" s="47"/>
      <c r="BS36" s="47"/>
      <c r="BT36" s="47"/>
      <c r="BU36" s="47"/>
    </row>
    <row r="37" spans="1:73">
      <c r="A37" s="88" t="str">
        <f>Stac!C37</f>
        <v>Moduł kształcenia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89" t="str">
        <f>Stac!C37</f>
        <v>Moduł kształcenia</v>
      </c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89" t="str">
        <f>Stac!C37</f>
        <v>Moduł kształcenia</v>
      </c>
      <c r="BO37" s="47"/>
      <c r="BP37" s="47"/>
      <c r="BQ37" s="47"/>
      <c r="BR37" s="47"/>
      <c r="BS37" s="47"/>
      <c r="BT37" s="47"/>
      <c r="BU37" s="47"/>
    </row>
    <row r="38" spans="1:73">
      <c r="A38" s="88" t="str">
        <f>Stac!C38</f>
        <v>Podstawy elektroniki</v>
      </c>
      <c r="B38" s="47" t="str">
        <f>IF(ISERR(FIND(B$4,Stac!$R38))=FALSE,IF(ISERR(FIND(CONCATENATE(B$4,"+"),Stac!$R38))=FALSE,IF(ISERR(FIND(CONCATENATE(B$4,"++"),Stac!$R38))=FALSE,IF(ISERR(FIND(CONCATENATE(B$4,"+++"),Stac!$R38))=FALSE,"+++","++"),"+")," ")," ")</f>
        <v/>
      </c>
      <c r="C38" s="47" t="str">
        <f>IF(ISERR(FIND(C$4,Stac!$R38))=FALSE,IF(ISERR(FIND(CONCATENATE(C$4,"+"),Stac!$R38))=FALSE,IF(ISERR(FIND(CONCATENATE(C$4,"++"),Stac!$R38))=FALSE,IF(ISERR(FIND(CONCATENATE(C$4,"+++"),Stac!$R38))=FALSE,"+++","++"),"+")," ")," ")</f>
        <v/>
      </c>
      <c r="D38" s="47" t="str">
        <f>IF(ISERR(FIND(D$4,Stac!$R38))=FALSE,IF(ISERR(FIND(CONCATENATE(D$4,"+"),Stac!$R38))=FALSE,IF(ISERR(FIND(CONCATENATE(D$4,"++"),Stac!$R38))=FALSE,IF(ISERR(FIND(CONCATENATE(D$4,"+++"),Stac!$R38))=FALSE,"+++","++"),"+")," ")," ")</f>
        <v/>
      </c>
      <c r="E38" s="47" t="str">
        <f>IF(ISERR(FIND(E$4,Stac!$R38))=FALSE,IF(ISERR(FIND(CONCATENATE(E$4,"+"),Stac!$R38))=FALSE,IF(ISERR(FIND(CONCATENATE(E$4,"++"),Stac!$R38))=FALSE,IF(ISERR(FIND(CONCATENATE(E$4,"+++"),Stac!$R38))=FALSE,"+++","++"),"+")," ")," ")</f>
        <v/>
      </c>
      <c r="F38" s="47" t="str">
        <f>IF(ISERR(FIND(F$4,Stac!$R38))=FALSE,IF(ISERR(FIND(CONCATENATE(F$4,"+"),Stac!$R38))=FALSE,IF(ISERR(FIND(CONCATENATE(F$4,"++"),Stac!$R38))=FALSE,IF(ISERR(FIND(CONCATENATE(F$4,"+++"),Stac!$R38))=FALSE,"+++","++"),"+")," ")," ")</f>
        <v/>
      </c>
      <c r="G38" s="47" t="str">
        <f>IF(ISERR(FIND(G$4,Stac!$R38))=FALSE,IF(ISERR(FIND(CONCATENATE(G$4,"+"),Stac!$R38))=FALSE,IF(ISERR(FIND(CONCATENATE(G$4,"++"),Stac!$R38))=FALSE,IF(ISERR(FIND(CONCATENATE(G$4,"+++"),Stac!$R38))=FALSE,"+++","++"),"+")," ")," ")</f>
        <v/>
      </c>
      <c r="H38" s="47" t="str">
        <f>IF(ISERR(FIND(H$4,Stac!$R38))=FALSE,IF(ISERR(FIND(CONCATENATE(H$4,"+"),Stac!$R38))=FALSE,IF(ISERR(FIND(CONCATENATE(H$4,"++"),Stac!$R38))=FALSE,IF(ISERR(FIND(CONCATENATE(H$4,"+++"),Stac!$R38))=FALSE,"+++","++"),"+")," ")," ")</f>
        <v/>
      </c>
      <c r="I38" s="47" t="str">
        <f>IF(ISERR(FIND(I$4,Stac!$R38))=FALSE,IF(ISERR(FIND(CONCATENATE(I$4,"+"),Stac!$R38))=FALSE,IF(ISERR(FIND(CONCATENATE(I$4,"++"),Stac!$R38))=FALSE,IF(ISERR(FIND(CONCATENATE(I$4,"+++"),Stac!$R38))=FALSE,"+++","++"),"+")," ")," ")</f>
        <v/>
      </c>
      <c r="J38" s="47" t="str">
        <f>IF(ISERR(FIND(J$4,Stac!$R38))=FALSE,IF(ISERR(FIND(CONCATENATE(J$4,"+"),Stac!$R38))=FALSE,IF(ISERR(FIND(CONCATENATE(J$4,"++"),Stac!$R38))=FALSE,IF(ISERR(FIND(CONCATENATE(J$4,"+++"),Stac!$R38))=FALSE,"+++","++"),"+")," ")," ")</f>
        <v/>
      </c>
      <c r="K38" s="47" t="str">
        <f>IF(ISERR(FIND(K$4,Stac!$R38))=FALSE,IF(ISERR(FIND(CONCATENATE(K$4,"+"),Stac!$R38))=FALSE,IF(ISERR(FIND(CONCATENATE(K$4,"++"),Stac!$R38))=FALSE,IF(ISERR(FIND(CONCATENATE(K$4,"+++"),Stac!$R38))=FALSE,"+++","++"),"+")," ")," ")</f>
        <v/>
      </c>
      <c r="L38" s="47" t="str">
        <f>IF(ISERR(FIND(L$4,Stac!$R38))=FALSE,IF(ISERR(FIND(CONCATENATE(L$4,"+"),Stac!$R38))=FALSE,IF(ISERR(FIND(CONCATENATE(L$4,"++"),Stac!$R38))=FALSE,IF(ISERR(FIND(CONCATENATE(L$4,"+++"),Stac!$R38))=FALSE,"+++","++"),"+")," ")," ")</f>
        <v/>
      </c>
      <c r="M38" s="47" t="str">
        <f>IF(ISERR(FIND(M$4,Stac!$R38))=FALSE,IF(ISERR(FIND(CONCATENATE(M$4,"+"),Stac!$R38))=FALSE,IF(ISERR(FIND(CONCATENATE(M$4,"++"),Stac!$R38))=FALSE,IF(ISERR(FIND(CONCATENATE(M$4,"+++"),Stac!$R38))=FALSE,"+++","++"),"+")," ")," ")</f>
        <v>+++</v>
      </c>
      <c r="N38" s="47" t="str">
        <f>IF(ISERR(FIND(N$4,Stac!$R38))=FALSE,IF(ISERR(FIND(CONCATENATE(N$4,"+"),Stac!$R38))=FALSE,IF(ISERR(FIND(CONCATENATE(N$4,"++"),Stac!$R38))=FALSE,IF(ISERR(FIND(CONCATENATE(N$4,"+++"),Stac!$R38))=FALSE,"+++","++"),"+")," ")," ")</f>
        <v/>
      </c>
      <c r="O38" s="47" t="str">
        <f>IF(ISERR(FIND(O$4,Stac!$R38))=FALSE,IF(ISERR(FIND(CONCATENATE(O$4,"+"),Stac!$R38))=FALSE,IF(ISERR(FIND(CONCATENATE(O$4,"++"),Stac!$R38))=FALSE,IF(ISERR(FIND(CONCATENATE(O$4,"+++"),Stac!$R38))=FALSE,"+++","++"),"+")," ")," ")</f>
        <v/>
      </c>
      <c r="P38" s="47" t="str">
        <f>IF(ISERR(FIND(P$4,Stac!$R38))=FALSE,IF(ISERR(FIND(CONCATENATE(P$4,"+"),Stac!$R38))=FALSE,IF(ISERR(FIND(CONCATENATE(P$4,"++"),Stac!$R38))=FALSE,IF(ISERR(FIND(CONCATENATE(P$4,"+++"),Stac!$R38))=FALSE,"+++","++"),"+")," ")," ")</f>
        <v/>
      </c>
      <c r="Q38" s="47" t="str">
        <f>IF(ISERR(FIND(Q$4,Stac!$R38))=FALSE,IF(ISERR(FIND(CONCATENATE(Q$4,"+"),Stac!$R38))=FALSE,IF(ISERR(FIND(CONCATENATE(Q$4,"++"),Stac!$R38))=FALSE,IF(ISERR(FIND(CONCATENATE(Q$4,"+++"),Stac!$R38))=FALSE,"+++","++"),"+")," ")," ")</f>
        <v/>
      </c>
      <c r="R38" s="47" t="str">
        <f>IF(ISERR(FIND(R$4,Stac!$R38))=FALSE,IF(ISERR(FIND(CONCATENATE(R$4,"+"),Stac!$R38))=FALSE,IF(ISERR(FIND(CONCATENATE(R$4,"++"),Stac!$R38))=FALSE,IF(ISERR(FIND(CONCATENATE(R$4,"+++"),Stac!$R38))=FALSE,"+++","++"),"+")," ")," ")</f>
        <v/>
      </c>
      <c r="S38" s="47" t="str">
        <f>IF(ISERR(FIND(S$4,Stac!$R38))=FALSE,IF(ISERR(FIND(CONCATENATE(S$4,"+"),Stac!$R38))=FALSE,IF(ISERR(FIND(CONCATENATE(S$4,"++"),Stac!$R38))=FALSE,IF(ISERR(FIND(CONCATENATE(S$4,"+++"),Stac!$R38))=FALSE,"+++","++"),"+")," ")," ")</f>
        <v/>
      </c>
      <c r="T38" s="47" t="str">
        <f>IF(ISERR(FIND(T$4,Stac!$R38))=FALSE,IF(ISERR(FIND(CONCATENATE(T$4,"+"),Stac!$R38))=FALSE,IF(ISERR(FIND(CONCATENATE(T$4,"++"),Stac!$R38))=FALSE,IF(ISERR(FIND(CONCATENATE(T$4,"+++"),Stac!$R38))=FALSE,"+++","++"),"+")," ")," ")</f>
        <v/>
      </c>
      <c r="U38" s="47" t="str">
        <f>IF(ISERR(FIND(U$4,Stac!$R38))=FALSE,IF(ISERR(FIND(CONCATENATE(U$4,"+"),Stac!$R38))=FALSE,IF(ISERR(FIND(CONCATENATE(U$4,"++"),Stac!$R38))=FALSE,IF(ISERR(FIND(CONCATENATE(U$4,"+++"),Stac!$R38))=FALSE,"+++","++"),"+")," ")," ")</f>
        <v/>
      </c>
      <c r="V38" s="47" t="str">
        <f>IF(ISERR(FIND(V$4,Stac!$R38))=FALSE,IF(ISERR(FIND(CONCATENATE(V$4,"+"),Stac!$R38))=FALSE,IF(ISERR(FIND(CONCATENATE(V$4,"++"),Stac!$R38))=FALSE,IF(ISERR(FIND(CONCATENATE(V$4,"+++"),Stac!$R38))=FALSE,"+++","++"),"+")," ")," ")</f>
        <v/>
      </c>
      <c r="W38" s="47" t="str">
        <f>IF(ISERR(FIND(W$4,Stac!$R38))=FALSE,IF(ISERR(FIND(CONCATENATE(W$4,"+"),Stac!$R38))=FALSE,IF(ISERR(FIND(CONCATENATE(W$4,"++"),Stac!$R38))=FALSE,IF(ISERR(FIND(CONCATENATE(W$4,"+++"),Stac!$R38))=FALSE,"+++","++"),"+")," ")," ")</f>
        <v/>
      </c>
      <c r="X38" s="47" t="str">
        <f>IF(ISERR(FIND(X$4,Stac!$R38))=FALSE,IF(ISERR(FIND(CONCATENATE(X$4,"+"),Stac!$R38))=FALSE,IF(ISERR(FIND(CONCATENATE(X$4,"++"),Stac!$R38))=FALSE,IF(ISERR(FIND(CONCATENATE(X$4,"+++"),Stac!$R38))=FALSE,"+++","++"),"+")," ")," ")</f>
        <v/>
      </c>
      <c r="Y38" s="47" t="str">
        <f>IF(ISERR(FIND(Y$4,Stac!$R38))=FALSE,IF(ISERR(FIND(CONCATENATE(Y$4,"+"),Stac!$R38))=FALSE,IF(ISERR(FIND(CONCATENATE(Y$4,"++"),Stac!$R38))=FALSE,IF(ISERR(FIND(CONCATENATE(Y$4,"+++"),Stac!$R38))=FALSE,"+++","++"),"+")," ")," ")</f>
        <v/>
      </c>
      <c r="Z38" s="47" t="str">
        <f>IF(ISERR(FIND(Z$4,Stac!$R38))=FALSE,IF(ISERR(FIND(CONCATENATE(Z$4,"+"),Stac!$R38))=FALSE,IF(ISERR(FIND(CONCATENATE(Z$4,"++"),Stac!$R38))=FALSE,IF(ISERR(FIND(CONCATENATE(Z$4,"+++"),Stac!$R38))=FALSE,"+++","++"),"+")," ")," ")</f>
        <v/>
      </c>
      <c r="AA38" s="47" t="str">
        <f>IF(ISERR(FIND(AA$4,Stac!$R38))=FALSE,IF(ISERR(FIND(CONCATENATE(AA$4,"+"),Stac!$R38))=FALSE,IF(ISERR(FIND(CONCATENATE(AA$4,"++"),Stac!$R38))=FALSE,IF(ISERR(FIND(CONCATENATE(AA$4,"+++"),Stac!$R38))=FALSE,"+++","++"),"+")," ")," ")</f>
        <v/>
      </c>
      <c r="AB38" s="47" t="str">
        <f>IF(ISERR(FIND(AB$4,Stac!$R38))=FALSE,IF(ISERR(FIND(CONCATENATE(AB$4,"+"),Stac!$R38))=FALSE,IF(ISERR(FIND(CONCATENATE(AB$4,"++"),Stac!$R38))=FALSE,IF(ISERR(FIND(CONCATENATE(AB$4,"+++"),Stac!$R38))=FALSE,"+++","++"),"+")," ")," ")</f>
        <v/>
      </c>
      <c r="AC38" s="47" t="str">
        <f>IF(ISERR(FIND(AC$4,Stac!$R38))=FALSE,IF(ISERR(FIND(CONCATENATE(AC$4,"+"),Stac!$R38))=FALSE,IF(ISERR(FIND(CONCATENATE(AC$4,"++"),Stac!$R38))=FALSE,IF(ISERR(FIND(CONCATENATE(AC$4,"+++"),Stac!$R38))=FALSE,"+++","++"),"+")," ")," ")</f>
        <v/>
      </c>
      <c r="AD38" s="112" t="str">
        <f>Stac!C38</f>
        <v>Podstawy elektroniki</v>
      </c>
      <c r="AE38" s="47" t="str">
        <f>IF(ISERR(FIND(AE$4,Stac!$S38))=FALSE,IF(ISERR(FIND(CONCATENATE(AE$4,"+"),Stac!$S38))=FALSE,IF(ISERR(FIND(CONCATENATE(AE$4,"++"),Stac!$S38))=FALSE,IF(ISERR(FIND(CONCATENATE(AE$4,"+++"),Stac!$S38))=FALSE,"+++","++"),"+")," ")," ")</f>
        <v/>
      </c>
      <c r="AF38" s="47" t="str">
        <f>IF(ISERR(FIND(AF$4,Stac!$S38))=FALSE,IF(ISERR(FIND(CONCATENATE(AF$4,"+"),Stac!$S38))=FALSE,IF(ISERR(FIND(CONCATENATE(AF$4,"++"),Stac!$S38))=FALSE,IF(ISERR(FIND(CONCATENATE(AF$4,"+++"),Stac!$S38))=FALSE,"+++","++"),"+")," ")," ")</f>
        <v>+</v>
      </c>
      <c r="AG38" s="47" t="str">
        <f>IF(ISERR(FIND(AG$4,Stac!$S38))=FALSE,IF(ISERR(FIND(CONCATENATE(AG$4,"+"),Stac!$S38))=FALSE,IF(ISERR(FIND(CONCATENATE(AG$4,"++"),Stac!$S38))=FALSE,IF(ISERR(FIND(CONCATENATE(AG$4,"+++"),Stac!$S38))=FALSE,"+++","++"),"+")," ")," ")</f>
        <v/>
      </c>
      <c r="AH38" s="47" t="str">
        <f>IF(ISERR(FIND(AH$4,Stac!$S38))=FALSE,IF(ISERR(FIND(CONCATENATE(AH$4,"+"),Stac!$S38))=FALSE,IF(ISERR(FIND(CONCATENATE(AH$4,"++"),Stac!$S38))=FALSE,IF(ISERR(FIND(CONCATENATE(AH$4,"+++"),Stac!$S38))=FALSE,"+++","++"),"+")," ")," ")</f>
        <v/>
      </c>
      <c r="AI38" s="47" t="str">
        <f>IF(ISERR(FIND(AI$4,Stac!$S38))=FALSE,IF(ISERR(FIND(CONCATENATE(AI$4,"+"),Stac!$S38))=FALSE,IF(ISERR(FIND(CONCATENATE(AI$4,"++"),Stac!$S38))=FALSE,IF(ISERR(FIND(CONCATENATE(AI$4,"+++"),Stac!$S38))=FALSE,"+++","++"),"+")," ")," ")</f>
        <v/>
      </c>
      <c r="AJ38" s="47" t="str">
        <f>IF(ISERR(FIND(AJ$4,Stac!$S38))=FALSE,IF(ISERR(FIND(CONCATENATE(AJ$4,"+"),Stac!$S38))=FALSE,IF(ISERR(FIND(CONCATENATE(AJ$4,"++"),Stac!$S38))=FALSE,IF(ISERR(FIND(CONCATENATE(AJ$4,"+++"),Stac!$S38))=FALSE,"+++","++"),"+")," ")," ")</f>
        <v/>
      </c>
      <c r="AK38" s="47" t="str">
        <f>IF(ISERR(FIND(AK$4,Stac!$S38))=FALSE,IF(ISERR(FIND(CONCATENATE(AK$4,"+"),Stac!$S38))=FALSE,IF(ISERR(FIND(CONCATENATE(AK$4,"++"),Stac!$S38))=FALSE,IF(ISERR(FIND(CONCATENATE(AK$4,"+++"),Stac!$S38))=FALSE,"+++","++"),"+")," ")," ")</f>
        <v/>
      </c>
      <c r="AL38" s="47" t="str">
        <f>IF(ISERR(FIND(AL$4,Stac!$S38))=FALSE,IF(ISERR(FIND(CONCATENATE(AL$4,"+"),Stac!$S38))=FALSE,IF(ISERR(FIND(CONCATENATE(AL$4,"++"),Stac!$S38))=FALSE,IF(ISERR(FIND(CONCATENATE(AL$4,"+++"),Stac!$S38))=FALSE,"+++","++"),"+")," ")," ")</f>
        <v/>
      </c>
      <c r="AM38" s="47" t="str">
        <f>IF(ISERR(FIND(AM$4,Stac!$S38))=FALSE,IF(ISERR(FIND(CONCATENATE(AM$4,"+"),Stac!$S38))=FALSE,IF(ISERR(FIND(CONCATENATE(AM$4,"++"),Stac!$S38))=FALSE,IF(ISERR(FIND(CONCATENATE(AM$4,"+++"),Stac!$S38))=FALSE,"+++","++"),"+")," ")," ")</f>
        <v/>
      </c>
      <c r="AN38" s="47" t="str">
        <f>IF(ISERR(FIND(AN$4,Stac!$S38))=FALSE,IF(ISERR(FIND(CONCATENATE(AN$4,"+"),Stac!$S38))=FALSE,IF(ISERR(FIND(CONCATENATE(AN$4,"++"),Stac!$S38))=FALSE,IF(ISERR(FIND(CONCATENATE(AN$4,"+++"),Stac!$S38))=FALSE,"+++","++"),"+")," ")," ")</f>
        <v/>
      </c>
      <c r="AO38" s="47" t="str">
        <f>IF(ISERR(FIND(AO$4,Stac!$S38))=FALSE,IF(ISERR(FIND(CONCATENATE(AO$4,"+"),Stac!$S38))=FALSE,IF(ISERR(FIND(CONCATENATE(AO$4,"++"),Stac!$S38))=FALSE,IF(ISERR(FIND(CONCATENATE(AO$4,"+++"),Stac!$S38))=FALSE,"+++","++"),"+")," ")," ")</f>
        <v/>
      </c>
      <c r="AP38" s="47" t="str">
        <f>IF(ISERR(FIND(AP$4,Stac!$S38))=FALSE,IF(ISERR(FIND(CONCATENATE(AP$4,"+"),Stac!$S38))=FALSE,IF(ISERR(FIND(CONCATENATE(AP$4,"++"),Stac!$S38))=FALSE,IF(ISERR(FIND(CONCATENATE(AP$4,"+++"),Stac!$S38))=FALSE,"+++","++"),"+")," ")," ")</f>
        <v/>
      </c>
      <c r="AQ38" s="47" t="str">
        <f>IF(ISERR(FIND(AQ$4,Stac!$S38))=FALSE,IF(ISERR(FIND(CONCATENATE(AQ$4,"+"),Stac!$S38))=FALSE,IF(ISERR(FIND(CONCATENATE(AQ$4,"++"),Stac!$S38))=FALSE,IF(ISERR(FIND(CONCATENATE(AQ$4,"+++"),Stac!$S38))=FALSE,"+++","++"),"+")," ")," ")</f>
        <v/>
      </c>
      <c r="AR38" s="47" t="str">
        <f>IF(ISERR(FIND(AR$4,Stac!$S38))=FALSE,IF(ISERR(FIND(CONCATENATE(AR$4,"+"),Stac!$S38))=FALSE,IF(ISERR(FIND(CONCATENATE(AR$4,"++"),Stac!$S38))=FALSE,IF(ISERR(FIND(CONCATENATE(AR$4,"+++"),Stac!$S38))=FALSE,"+++","++"),"+")," ")," ")</f>
        <v/>
      </c>
      <c r="AS38" s="47" t="str">
        <f>IF(ISERR(FIND(AS$4,Stac!$S38))=FALSE,IF(ISERR(FIND(CONCATENATE(AS$4,"+"),Stac!$S38))=FALSE,IF(ISERR(FIND(CONCATENATE(AS$4,"++"),Stac!$S38))=FALSE,IF(ISERR(FIND(CONCATENATE(AS$4,"+++"),Stac!$S38))=FALSE,"+++","++"),"+")," ")," ")</f>
        <v>+</v>
      </c>
      <c r="AT38" s="47" t="str">
        <f>IF(ISERR(FIND(AT$4,Stac!$S38))=FALSE,IF(ISERR(FIND(CONCATENATE(AT$4,"+"),Stac!$S38))=FALSE,IF(ISERR(FIND(CONCATENATE(AT$4,"++"),Stac!$S38))=FALSE,IF(ISERR(FIND(CONCATENATE(AT$4,"+++"),Stac!$S38))=FALSE,"+++","++"),"+")," ")," ")</f>
        <v/>
      </c>
      <c r="AU38" s="47" t="str">
        <f>IF(ISERR(FIND(AU$4,Stac!$S38))=FALSE,IF(ISERR(FIND(CONCATENATE(AU$4,"+"),Stac!$S38))=FALSE,IF(ISERR(FIND(CONCATENATE(AU$4,"++"),Stac!$S38))=FALSE,IF(ISERR(FIND(CONCATENATE(AU$4,"+++"),Stac!$S38))=FALSE,"+++","++"),"+")," ")," ")</f>
        <v/>
      </c>
      <c r="AV38" s="47" t="str">
        <f>IF(ISERR(FIND(AV$4,Stac!$S38))=FALSE,IF(ISERR(FIND(CONCATENATE(AV$4,"+"),Stac!$S38))=FALSE,IF(ISERR(FIND(CONCATENATE(AV$4,"++"),Stac!$S38))=FALSE,IF(ISERR(FIND(CONCATENATE(AV$4,"+++"),Stac!$S38))=FALSE,"+++","++"),"+")," ")," ")</f>
        <v/>
      </c>
      <c r="AW38" s="47" t="str">
        <f>IF(ISERR(FIND(AW$4,Stac!$S38))=FALSE,IF(ISERR(FIND(CONCATENATE(AW$4,"+"),Stac!$S38))=FALSE,IF(ISERR(FIND(CONCATENATE(AW$4,"++"),Stac!$S38))=FALSE,IF(ISERR(FIND(CONCATENATE(AW$4,"+++"),Stac!$S38))=FALSE,"+++","++"),"+")," ")," ")</f>
        <v/>
      </c>
      <c r="AX38" s="47" t="str">
        <f>IF(ISERR(FIND(AX$4,Stac!$S38))=FALSE,IF(ISERR(FIND(CONCATENATE(AX$4,"+"),Stac!$S38))=FALSE,IF(ISERR(FIND(CONCATENATE(AX$4,"++"),Stac!$S38))=FALSE,IF(ISERR(FIND(CONCATENATE(AX$4,"+++"),Stac!$S38))=FALSE,"+++","++"),"+")," ")," ")</f>
        <v/>
      </c>
      <c r="AY38" s="47" t="str">
        <f>IF(ISERR(FIND(AY$4,Stac!$S38))=FALSE,IF(ISERR(FIND(CONCATENATE(AY$4,"+"),Stac!$S38))=FALSE,IF(ISERR(FIND(CONCATENATE(AY$4,"++"),Stac!$S38))=FALSE,IF(ISERR(FIND(CONCATENATE(AY$4,"+++"),Stac!$S38))=FALSE,"+++","++"),"+")," ")," ")</f>
        <v/>
      </c>
      <c r="AZ38" s="47" t="str">
        <f>IF(ISERR(FIND(AZ$4,Stac!$S38))=FALSE,IF(ISERR(FIND(CONCATENATE(AZ$4,"+"),Stac!$S38))=FALSE,IF(ISERR(FIND(CONCATENATE(AZ$4,"++"),Stac!$S38))=FALSE,IF(ISERR(FIND(CONCATENATE(AZ$4,"+++"),Stac!$S38))=FALSE,"+++","++"),"+")," ")," ")</f>
        <v/>
      </c>
      <c r="BA38" s="47" t="str">
        <f>IF(ISERR(FIND(BA$4,Stac!$S38))=FALSE,IF(ISERR(FIND(CONCATENATE(BA$4,"+"),Stac!$S38))=FALSE,IF(ISERR(FIND(CONCATENATE(BA$4,"++"),Stac!$S38))=FALSE,IF(ISERR(FIND(CONCATENATE(BA$4,"+++"),Stac!$S38))=FALSE,"+++","++"),"+")," ")," ")</f>
        <v/>
      </c>
      <c r="BB38" s="47" t="str">
        <f>IF(ISERR(FIND(BB$4,Stac!$S38))=FALSE,IF(ISERR(FIND(CONCATENATE(BB$4,"+"),Stac!$S38))=FALSE,IF(ISERR(FIND(CONCATENATE(BB$4,"++"),Stac!$S38))=FALSE,IF(ISERR(FIND(CONCATENATE(BB$4,"+++"),Stac!$S38))=FALSE,"+++","++"),"+")," ")," ")</f>
        <v/>
      </c>
      <c r="BC38" s="47" t="str">
        <f>IF(ISERR(FIND(BC$4,Stac!$S38))=FALSE,IF(ISERR(FIND(CONCATENATE(BC$4,"+"),Stac!$S38))=FALSE,IF(ISERR(FIND(CONCATENATE(BC$4,"++"),Stac!$S38))=FALSE,IF(ISERR(FIND(CONCATENATE(BC$4,"+++"),Stac!$S38))=FALSE,"+++","++"),"+")," ")," ")</f>
        <v>++</v>
      </c>
      <c r="BD38" s="47" t="str">
        <f>IF(ISERR(FIND(BD$4,Stac!$S38))=FALSE,IF(ISERR(FIND(CONCATENATE(BD$4,"+"),Stac!$S38))=FALSE,IF(ISERR(FIND(CONCATENATE(BD$4,"++"),Stac!$S38))=FALSE,IF(ISERR(FIND(CONCATENATE(BD$4,"+++"),Stac!$S38))=FALSE,"+++","++"),"+")," ")," ")</f>
        <v/>
      </c>
      <c r="BE38" s="47" t="str">
        <f>IF(ISERR(FIND(BE$4,Stac!$S38))=FALSE,IF(ISERR(FIND(CONCATENATE(BE$4,"+"),Stac!$S38))=FALSE,IF(ISERR(FIND(CONCATENATE(BE$4,"++"),Stac!$S38))=FALSE,IF(ISERR(FIND(CONCATENATE(BE$4,"+++"),Stac!$S38))=FALSE,"+++","++"),"+")," ")," ")</f>
        <v/>
      </c>
      <c r="BF38" s="47" t="str">
        <f>IF(ISERR(FIND(BF$4,Stac!$S38))=FALSE,IF(ISERR(FIND(CONCATENATE(BF$4,"+"),Stac!$S38))=FALSE,IF(ISERR(FIND(CONCATENATE(BF$4,"++"),Stac!$S38))=FALSE,IF(ISERR(FIND(CONCATENATE(BF$4,"+++"),Stac!$S38))=FALSE,"+++","++"),"+")," ")," ")</f>
        <v/>
      </c>
      <c r="BG38" s="47" t="str">
        <f>IF(ISERR(FIND(BG$4,Stac!$S38))=FALSE,IF(ISERR(FIND(CONCATENATE(BG$4,"+"),Stac!$S38))=FALSE,IF(ISERR(FIND(CONCATENATE(BG$4,"++"),Stac!$S38))=FALSE,IF(ISERR(FIND(CONCATENATE(BG$4,"+++"),Stac!$S38))=FALSE,"+++","++"),"+")," ")," ")</f>
        <v/>
      </c>
      <c r="BH38" s="47" t="str">
        <f>IF(ISERR(FIND(BH$4,Stac!$S38))=FALSE,IF(ISERR(FIND(CONCATENATE(BH$4,"+"),Stac!$S38))=FALSE,IF(ISERR(FIND(CONCATENATE(BH$4,"++"),Stac!$S38))=FALSE,IF(ISERR(FIND(CONCATENATE(BH$4,"+++"),Stac!$S38))=FALSE,"+++","++"),"+")," ")," ")</f>
        <v/>
      </c>
      <c r="BI38" s="47" t="str">
        <f>IF(ISERR(FIND(BI$4,Stac!$S38))=FALSE,IF(ISERR(FIND(CONCATENATE(BI$4,"+"),Stac!$S38))=FALSE,IF(ISERR(FIND(CONCATENATE(BI$4,"++"),Stac!$S38))=FALSE,IF(ISERR(FIND(CONCATENATE(BI$4,"+++"),Stac!$S38))=FALSE,"+++","++"),"+")," ")," ")</f>
        <v/>
      </c>
      <c r="BJ38" s="47" t="str">
        <f>IF(ISERR(FIND(BJ$4,Stac!$S38))=FALSE,IF(ISERR(FIND(CONCATENATE(BJ$4,"+"),Stac!$S38))=FALSE,IF(ISERR(FIND(CONCATENATE(BJ$4,"++"),Stac!$S38))=FALSE,IF(ISERR(FIND(CONCATENATE(BJ$4,"+++"),Stac!$S38))=FALSE,"+++","++"),"+")," ")," ")</f>
        <v/>
      </c>
      <c r="BK38" s="47" t="str">
        <f>IF(ISERR(FIND(BK$4,Stac!$S38))=FALSE,IF(ISERR(FIND(CONCATENATE(BK$4,"+"),Stac!$S38))=FALSE,IF(ISERR(FIND(CONCATENATE(BK$4,"++"),Stac!$S38))=FALSE,IF(ISERR(FIND(CONCATENATE(BK$4,"+++"),Stac!$S38))=FALSE,"+++","++"),"+")," ")," ")</f>
        <v/>
      </c>
      <c r="BL38" s="47" t="str">
        <f>IF(ISERR(FIND(BL$4,Stac!$S38))=FALSE,IF(ISERR(FIND(CONCATENATE(BL$4,"+"),Stac!$S38))=FALSE,IF(ISERR(FIND(CONCATENATE(BL$4,"++"),Stac!$S38))=FALSE,IF(ISERR(FIND(CONCATENATE(BL$4,"+++"),Stac!$S38))=FALSE,"+++","++"),"+")," ")," ")</f>
        <v/>
      </c>
      <c r="BM38" s="47" t="str">
        <f>IF(ISERR(FIND(BM$4,Stac!$S38))=FALSE,IF(ISERR(FIND(CONCATENATE(BM$4,"+"),Stac!$S38))=FALSE,IF(ISERR(FIND(CONCATENATE(BM$4,"++"),Stac!$S38))=FALSE,IF(ISERR(FIND(CONCATENATE(BM$4,"+++"),Stac!$S38))=FALSE,"+++","++"),"+")," ")," ")</f>
        <v/>
      </c>
      <c r="BN38" s="112" t="str">
        <f>Stac!C38</f>
        <v>Podstawy elektroniki</v>
      </c>
      <c r="BO38" s="47" t="str">
        <f>IF(ISERR(FIND(BO$4,Stac!$T38))=FALSE,IF(ISERR(FIND(CONCATENATE(BO$4,"+"),Stac!$T38))=FALSE,IF(ISERR(FIND(CONCATENATE(BO$4,"++"),Stac!$T38))=FALSE,IF(ISERR(FIND(CONCATENATE(BO$4,"+++"),Stac!$T38))=FALSE,"+++","++"),"+")," ")," ")</f>
        <v>+</v>
      </c>
      <c r="BP38" s="47" t="str">
        <f>IF(ISERR(FIND(BP$4,Stac!$T38))=FALSE,IF(ISERR(FIND(CONCATENATE(BP$4,"+"),Stac!$T38))=FALSE,IF(ISERR(FIND(CONCATENATE(BP$4,"++"),Stac!$T38))=FALSE,IF(ISERR(FIND(CONCATENATE(BP$4,"+++"),Stac!$T38))=FALSE,"+++","++"),"+")," ")," ")</f>
        <v/>
      </c>
      <c r="BQ38" s="47" t="str">
        <f>IF(ISERR(FIND(BQ$4,Stac!$T38))=FALSE,IF(ISERR(FIND(CONCATENATE(BQ$4,"+"),Stac!$T38))=FALSE,IF(ISERR(FIND(CONCATENATE(BQ$4,"++"),Stac!$T38))=FALSE,IF(ISERR(FIND(CONCATENATE(BQ$4,"+++"),Stac!$T38))=FALSE,"+++","++"),"+")," ")," ")</f>
        <v/>
      </c>
      <c r="BR38" s="47" t="str">
        <f>IF(ISERR(FIND(BR$4,Stac!$T38))=FALSE,IF(ISERR(FIND(CONCATENATE(BR$4,"+"),Stac!$T38))=FALSE,IF(ISERR(FIND(CONCATENATE(BR$4,"++"),Stac!$T38))=FALSE,IF(ISERR(FIND(CONCATENATE(BR$4,"+++"),Stac!$T38))=FALSE,"+++","++"),"+")," ")," ")</f>
        <v/>
      </c>
      <c r="BS38" s="47" t="str">
        <f>IF(ISERR(FIND(BS$4,Stac!$T38))=FALSE,IF(ISERR(FIND(CONCATENATE(BS$4,"+"),Stac!$T38))=FALSE,IF(ISERR(FIND(CONCATENATE(BS$4,"++"),Stac!$T38))=FALSE,IF(ISERR(FIND(CONCATENATE(BS$4,"+++"),Stac!$T38))=FALSE,"+++","++"),"+")," ")," ")</f>
        <v/>
      </c>
      <c r="BT38" s="47" t="str">
        <f>IF(ISERR(FIND(BT$4,Stac!$T38))=FALSE,IF(ISERR(FIND(CONCATENATE(BT$4,"+"),Stac!$T38))=FALSE,IF(ISERR(FIND(CONCATENATE(BT$4,"++"),Stac!$T38))=FALSE,IF(ISERR(FIND(CONCATENATE(BT$4,"+++"),Stac!$T38))=FALSE,"+++","++"),"+")," ")," ")</f>
        <v/>
      </c>
      <c r="BU38" s="47" t="str">
        <f>IF(ISERR(FIND(BU$4,Stac!$T38))=FALSE,IF(ISERR(FIND(CONCATENATE(BU$4,"+"),Stac!$T38))=FALSE,IF(ISERR(FIND(CONCATENATE(BU$4,"++"),Stac!$T38))=FALSE,IF(ISERR(FIND(CONCATENATE(BU$4,"+++"),Stac!$T38))=FALSE,"+++","++"),"+")," ")," ")</f>
        <v/>
      </c>
    </row>
    <row r="39" spans="1:73">
      <c r="A39" s="88" t="str">
        <f>Stac!C39</f>
        <v>Podstawy automatyki</v>
      </c>
      <c r="B39" s="47" t="str">
        <f>IF(ISERR(FIND(B$4,Stac!$R39))=FALSE,IF(ISERR(FIND(CONCATENATE(B$4,"+"),Stac!$R39))=FALSE,IF(ISERR(FIND(CONCATENATE(B$4,"++"),Stac!$R39))=FALSE,IF(ISERR(FIND(CONCATENATE(B$4,"+++"),Stac!$R39))=FALSE,"+++","++"),"+")," ")," ")</f>
        <v>+</v>
      </c>
      <c r="C39" s="47" t="str">
        <f>IF(ISERR(FIND(C$4,Stac!$R39))=FALSE,IF(ISERR(FIND(CONCATENATE(C$4,"+"),Stac!$R39))=FALSE,IF(ISERR(FIND(CONCATENATE(C$4,"++"),Stac!$R39))=FALSE,IF(ISERR(FIND(CONCATENATE(C$4,"+++"),Stac!$R39))=FALSE,"+++","++"),"+")," ")," ")</f>
        <v/>
      </c>
      <c r="D39" s="47" t="str">
        <f>IF(ISERR(FIND(D$4,Stac!$R39))=FALSE,IF(ISERR(FIND(CONCATENATE(D$4,"+"),Stac!$R39))=FALSE,IF(ISERR(FIND(CONCATENATE(D$4,"++"),Stac!$R39))=FALSE,IF(ISERR(FIND(CONCATENATE(D$4,"+++"),Stac!$R39))=FALSE,"+++","++"),"+")," ")," ")</f>
        <v/>
      </c>
      <c r="E39" s="47" t="str">
        <f>IF(ISERR(FIND(E$4,Stac!$R39))=FALSE,IF(ISERR(FIND(CONCATENATE(E$4,"+"),Stac!$R39))=FALSE,IF(ISERR(FIND(CONCATENATE(E$4,"++"),Stac!$R39))=FALSE,IF(ISERR(FIND(CONCATENATE(E$4,"+++"),Stac!$R39))=FALSE,"+++","++"),"+")," ")," ")</f>
        <v/>
      </c>
      <c r="F39" s="47" t="str">
        <f>IF(ISERR(FIND(F$4,Stac!$R39))=FALSE,IF(ISERR(FIND(CONCATENATE(F$4,"+"),Stac!$R39))=FALSE,IF(ISERR(FIND(CONCATENATE(F$4,"++"),Stac!$R39))=FALSE,IF(ISERR(FIND(CONCATENATE(F$4,"+++"),Stac!$R39))=FALSE,"+++","++"),"+")," ")," ")</f>
        <v/>
      </c>
      <c r="G39" s="47" t="str">
        <f>IF(ISERR(FIND(G$4,Stac!$R39))=FALSE,IF(ISERR(FIND(CONCATENATE(G$4,"+"),Stac!$R39))=FALSE,IF(ISERR(FIND(CONCATENATE(G$4,"++"),Stac!$R39))=FALSE,IF(ISERR(FIND(CONCATENATE(G$4,"+++"),Stac!$R39))=FALSE,"+++","++"),"+")," ")," ")</f>
        <v/>
      </c>
      <c r="H39" s="47" t="str">
        <f>IF(ISERR(FIND(H$4,Stac!$R39))=FALSE,IF(ISERR(FIND(CONCATENATE(H$4,"+"),Stac!$R39))=FALSE,IF(ISERR(FIND(CONCATENATE(H$4,"++"),Stac!$R39))=FALSE,IF(ISERR(FIND(CONCATENATE(H$4,"+++"),Stac!$R39))=FALSE,"+++","++"),"+")," ")," ")</f>
        <v/>
      </c>
      <c r="I39" s="47" t="str">
        <f>IF(ISERR(FIND(I$4,Stac!$R39))=FALSE,IF(ISERR(FIND(CONCATENATE(I$4,"+"),Stac!$R39))=FALSE,IF(ISERR(FIND(CONCATENATE(I$4,"++"),Stac!$R39))=FALSE,IF(ISERR(FIND(CONCATENATE(I$4,"+++"),Stac!$R39))=FALSE,"+++","++"),"+")," ")," ")</f>
        <v/>
      </c>
      <c r="J39" s="47" t="str">
        <f>IF(ISERR(FIND(J$4,Stac!$R39))=FALSE,IF(ISERR(FIND(CONCATENATE(J$4,"+"),Stac!$R39))=FALSE,IF(ISERR(FIND(CONCATENATE(J$4,"++"),Stac!$R39))=FALSE,IF(ISERR(FIND(CONCATENATE(J$4,"+++"),Stac!$R39))=FALSE,"+++","++"),"+")," ")," ")</f>
        <v/>
      </c>
      <c r="K39" s="47" t="str">
        <f>IF(ISERR(FIND(K$4,Stac!$R39))=FALSE,IF(ISERR(FIND(CONCATENATE(K$4,"+"),Stac!$R39))=FALSE,IF(ISERR(FIND(CONCATENATE(K$4,"++"),Stac!$R39))=FALSE,IF(ISERR(FIND(CONCATENATE(K$4,"+++"),Stac!$R39))=FALSE,"+++","++"),"+")," ")," ")</f>
        <v/>
      </c>
      <c r="L39" s="47" t="str">
        <f>IF(ISERR(FIND(L$4,Stac!$R39))=FALSE,IF(ISERR(FIND(CONCATENATE(L$4,"+"),Stac!$R39))=FALSE,IF(ISERR(FIND(CONCATENATE(L$4,"++"),Stac!$R39))=FALSE,IF(ISERR(FIND(CONCATENATE(L$4,"+++"),Stac!$R39))=FALSE,"+++","++"),"+")," ")," ")</f>
        <v/>
      </c>
      <c r="M39" s="47" t="str">
        <f>IF(ISERR(FIND(M$4,Stac!$R39))=FALSE,IF(ISERR(FIND(CONCATENATE(M$4,"+"),Stac!$R39))=FALSE,IF(ISERR(FIND(CONCATENATE(M$4,"++"),Stac!$R39))=FALSE,IF(ISERR(FIND(CONCATENATE(M$4,"+++"),Stac!$R39))=FALSE,"+++","++"),"+")," ")," ")</f>
        <v/>
      </c>
      <c r="N39" s="47" t="str">
        <f>IF(ISERR(FIND(N$4,Stac!$R39))=FALSE,IF(ISERR(FIND(CONCATENATE(N$4,"+"),Stac!$R39))=FALSE,IF(ISERR(FIND(CONCATENATE(N$4,"++"),Stac!$R39))=FALSE,IF(ISERR(FIND(CONCATENATE(N$4,"+++"),Stac!$R39))=FALSE,"+++","++"),"+")," ")," ")</f>
        <v/>
      </c>
      <c r="O39" s="47" t="str">
        <f>IF(ISERR(FIND(O$4,Stac!$R39))=FALSE,IF(ISERR(FIND(CONCATENATE(O$4,"+"),Stac!$R39))=FALSE,IF(ISERR(FIND(CONCATENATE(O$4,"++"),Stac!$R39))=FALSE,IF(ISERR(FIND(CONCATENATE(O$4,"+++"),Stac!$R39))=FALSE,"+++","++"),"+")," ")," ")</f>
        <v>++</v>
      </c>
      <c r="P39" s="47" t="str">
        <f>IF(ISERR(FIND(P$4,Stac!$R39))=FALSE,IF(ISERR(FIND(CONCATENATE(P$4,"+"),Stac!$R39))=FALSE,IF(ISERR(FIND(CONCATENATE(P$4,"++"),Stac!$R39))=FALSE,IF(ISERR(FIND(CONCATENATE(P$4,"+++"),Stac!$R39))=FALSE,"+++","++"),"+")," ")," ")</f>
        <v/>
      </c>
      <c r="Q39" s="47" t="str">
        <f>IF(ISERR(FIND(Q$4,Stac!$R39))=FALSE,IF(ISERR(FIND(CONCATENATE(Q$4,"+"),Stac!$R39))=FALSE,IF(ISERR(FIND(CONCATENATE(Q$4,"++"),Stac!$R39))=FALSE,IF(ISERR(FIND(CONCATENATE(Q$4,"+++"),Stac!$R39))=FALSE,"+++","++"),"+")," ")," ")</f>
        <v/>
      </c>
      <c r="R39" s="47" t="str">
        <f>IF(ISERR(FIND(R$4,Stac!$R39))=FALSE,IF(ISERR(FIND(CONCATENATE(R$4,"+"),Stac!$R39))=FALSE,IF(ISERR(FIND(CONCATENATE(R$4,"++"),Stac!$R39))=FALSE,IF(ISERR(FIND(CONCATENATE(R$4,"+++"),Stac!$R39))=FALSE,"+++","++"),"+")," ")," ")</f>
        <v/>
      </c>
      <c r="S39" s="47" t="str">
        <f>IF(ISERR(FIND(S$4,Stac!$R39))=FALSE,IF(ISERR(FIND(CONCATENATE(S$4,"+"),Stac!$R39))=FALSE,IF(ISERR(FIND(CONCATENATE(S$4,"++"),Stac!$R39))=FALSE,IF(ISERR(FIND(CONCATENATE(S$4,"+++"),Stac!$R39))=FALSE,"+++","++"),"+")," ")," ")</f>
        <v/>
      </c>
      <c r="T39" s="47" t="str">
        <f>IF(ISERR(FIND(T$4,Stac!$R39))=FALSE,IF(ISERR(FIND(CONCATENATE(T$4,"+"),Stac!$R39))=FALSE,IF(ISERR(FIND(CONCATENATE(T$4,"++"),Stac!$R39))=FALSE,IF(ISERR(FIND(CONCATENATE(T$4,"+++"),Stac!$R39))=FALSE,"+++","++"),"+")," ")," ")</f>
        <v/>
      </c>
      <c r="U39" s="47" t="str">
        <f>IF(ISERR(FIND(U$4,Stac!$R39))=FALSE,IF(ISERR(FIND(CONCATENATE(U$4,"+"),Stac!$R39))=FALSE,IF(ISERR(FIND(CONCATENATE(U$4,"++"),Stac!$R39))=FALSE,IF(ISERR(FIND(CONCATENATE(U$4,"+++"),Stac!$R39))=FALSE,"+++","++"),"+")," ")," ")</f>
        <v/>
      </c>
      <c r="V39" s="47" t="str">
        <f>IF(ISERR(FIND(V$4,Stac!$R39))=FALSE,IF(ISERR(FIND(CONCATENATE(V$4,"+"),Stac!$R39))=FALSE,IF(ISERR(FIND(CONCATENATE(V$4,"++"),Stac!$R39))=FALSE,IF(ISERR(FIND(CONCATENATE(V$4,"+++"),Stac!$R39))=FALSE,"+++","++"),"+")," ")," ")</f>
        <v/>
      </c>
      <c r="W39" s="47" t="str">
        <f>IF(ISERR(FIND(W$4,Stac!$R39))=FALSE,IF(ISERR(FIND(CONCATENATE(W$4,"+"),Stac!$R39))=FALSE,IF(ISERR(FIND(CONCATENATE(W$4,"++"),Stac!$R39))=FALSE,IF(ISERR(FIND(CONCATENATE(W$4,"+++"),Stac!$R39))=FALSE,"+++","++"),"+")," ")," ")</f>
        <v/>
      </c>
      <c r="X39" s="47" t="str">
        <f>IF(ISERR(FIND(X$4,Stac!$R39))=FALSE,IF(ISERR(FIND(CONCATENATE(X$4,"+"),Stac!$R39))=FALSE,IF(ISERR(FIND(CONCATENATE(X$4,"++"),Stac!$R39))=FALSE,IF(ISERR(FIND(CONCATENATE(X$4,"+++"),Stac!$R39))=FALSE,"+++","++"),"+")," ")," ")</f>
        <v/>
      </c>
      <c r="Y39" s="47" t="str">
        <f>IF(ISERR(FIND(Y$4,Stac!$R39))=FALSE,IF(ISERR(FIND(CONCATENATE(Y$4,"+"),Stac!$R39))=FALSE,IF(ISERR(FIND(CONCATENATE(Y$4,"++"),Stac!$R39))=FALSE,IF(ISERR(FIND(CONCATENATE(Y$4,"+++"),Stac!$R39))=FALSE,"+++","++"),"+")," ")," ")</f>
        <v/>
      </c>
      <c r="Z39" s="47" t="str">
        <f>IF(ISERR(FIND(Z$4,Stac!$R39))=FALSE,IF(ISERR(FIND(CONCATENATE(Z$4,"+"),Stac!$R39))=FALSE,IF(ISERR(FIND(CONCATENATE(Z$4,"++"),Stac!$R39))=FALSE,IF(ISERR(FIND(CONCATENATE(Z$4,"+++"),Stac!$R39))=FALSE,"+++","++"),"+")," ")," ")</f>
        <v/>
      </c>
      <c r="AA39" s="47" t="str">
        <f>IF(ISERR(FIND(AA$4,Stac!$R39))=FALSE,IF(ISERR(FIND(CONCATENATE(AA$4,"+"),Stac!$R39))=FALSE,IF(ISERR(FIND(CONCATENATE(AA$4,"++"),Stac!$R39))=FALSE,IF(ISERR(FIND(CONCATENATE(AA$4,"+++"),Stac!$R39))=FALSE,"+++","++"),"+")," ")," ")</f>
        <v/>
      </c>
      <c r="AB39" s="47" t="str">
        <f>IF(ISERR(FIND(AB$4,Stac!$R39))=FALSE,IF(ISERR(FIND(CONCATENATE(AB$4,"+"),Stac!$R39))=FALSE,IF(ISERR(FIND(CONCATENATE(AB$4,"++"),Stac!$R39))=FALSE,IF(ISERR(FIND(CONCATENATE(AB$4,"+++"),Stac!$R39))=FALSE,"+++","++"),"+")," ")," ")</f>
        <v/>
      </c>
      <c r="AC39" s="47" t="str">
        <f>IF(ISERR(FIND(AC$4,Stac!$R39))=FALSE,IF(ISERR(FIND(CONCATENATE(AC$4,"+"),Stac!$R39))=FALSE,IF(ISERR(FIND(CONCATENATE(AC$4,"++"),Stac!$R39))=FALSE,IF(ISERR(FIND(CONCATENATE(AC$4,"+++"),Stac!$R39))=FALSE,"+++","++"),"+")," ")," ")</f>
        <v/>
      </c>
      <c r="AD39" s="112" t="str">
        <f>Stac!C39</f>
        <v>Podstawy automatyki</v>
      </c>
      <c r="AE39" s="47" t="str">
        <f>IF(ISERR(FIND(AE$4,Stac!$S39))=FALSE,IF(ISERR(FIND(CONCATENATE(AE$4,"+"),Stac!$S39))=FALSE,IF(ISERR(FIND(CONCATENATE(AE$4,"++"),Stac!$S39))=FALSE,IF(ISERR(FIND(CONCATENATE(AE$4,"+++"),Stac!$S39))=FALSE,"+++","++"),"+")," ")," ")</f>
        <v/>
      </c>
      <c r="AF39" s="47" t="str">
        <f>IF(ISERR(FIND(AF$4,Stac!$S39))=FALSE,IF(ISERR(FIND(CONCATENATE(AF$4,"+"),Stac!$S39))=FALSE,IF(ISERR(FIND(CONCATENATE(AF$4,"++"),Stac!$S39))=FALSE,IF(ISERR(FIND(CONCATENATE(AF$4,"+++"),Stac!$S39))=FALSE,"+++","++"),"+")," ")," ")</f>
        <v>+</v>
      </c>
      <c r="AG39" s="47" t="str">
        <f>IF(ISERR(FIND(AG$4,Stac!$S39))=FALSE,IF(ISERR(FIND(CONCATENATE(AG$4,"+"),Stac!$S39))=FALSE,IF(ISERR(FIND(CONCATENATE(AG$4,"++"),Stac!$S39))=FALSE,IF(ISERR(FIND(CONCATENATE(AG$4,"+++"),Stac!$S39))=FALSE,"+++","++"),"+")," ")," ")</f>
        <v/>
      </c>
      <c r="AH39" s="47" t="str">
        <f>IF(ISERR(FIND(AH$4,Stac!$S39))=FALSE,IF(ISERR(FIND(CONCATENATE(AH$4,"+"),Stac!$S39))=FALSE,IF(ISERR(FIND(CONCATENATE(AH$4,"++"),Stac!$S39))=FALSE,IF(ISERR(FIND(CONCATENATE(AH$4,"+++"),Stac!$S39))=FALSE,"+++","++"),"+")," ")," ")</f>
        <v/>
      </c>
      <c r="AI39" s="47" t="str">
        <f>IF(ISERR(FIND(AI$4,Stac!$S39))=FALSE,IF(ISERR(FIND(CONCATENATE(AI$4,"+"),Stac!$S39))=FALSE,IF(ISERR(FIND(CONCATENATE(AI$4,"++"),Stac!$S39))=FALSE,IF(ISERR(FIND(CONCATENATE(AI$4,"+++"),Stac!$S39))=FALSE,"+++","++"),"+")," ")," ")</f>
        <v/>
      </c>
      <c r="AJ39" s="47" t="str">
        <f>IF(ISERR(FIND(AJ$4,Stac!$S39))=FALSE,IF(ISERR(FIND(CONCATENATE(AJ$4,"+"),Stac!$S39))=FALSE,IF(ISERR(FIND(CONCATENATE(AJ$4,"++"),Stac!$S39))=FALSE,IF(ISERR(FIND(CONCATENATE(AJ$4,"+++"),Stac!$S39))=FALSE,"+++","++"),"+")," ")," ")</f>
        <v/>
      </c>
      <c r="AK39" s="47" t="str">
        <f>IF(ISERR(FIND(AK$4,Stac!$S39))=FALSE,IF(ISERR(FIND(CONCATENATE(AK$4,"+"),Stac!$S39))=FALSE,IF(ISERR(FIND(CONCATENATE(AK$4,"++"),Stac!$S39))=FALSE,IF(ISERR(FIND(CONCATENATE(AK$4,"+++"),Stac!$S39))=FALSE,"+++","++"),"+")," ")," ")</f>
        <v/>
      </c>
      <c r="AL39" s="47" t="str">
        <f>IF(ISERR(FIND(AL$4,Stac!$S39))=FALSE,IF(ISERR(FIND(CONCATENATE(AL$4,"+"),Stac!$S39))=FALSE,IF(ISERR(FIND(CONCATENATE(AL$4,"++"),Stac!$S39))=FALSE,IF(ISERR(FIND(CONCATENATE(AL$4,"+++"),Stac!$S39))=FALSE,"+++","++"),"+")," ")," ")</f>
        <v/>
      </c>
      <c r="AM39" s="47" t="str">
        <f>IF(ISERR(FIND(AM$4,Stac!$S39))=FALSE,IF(ISERR(FIND(CONCATENATE(AM$4,"+"),Stac!$S39))=FALSE,IF(ISERR(FIND(CONCATENATE(AM$4,"++"),Stac!$S39))=FALSE,IF(ISERR(FIND(CONCATENATE(AM$4,"+++"),Stac!$S39))=FALSE,"+++","++"),"+")," ")," ")</f>
        <v/>
      </c>
      <c r="AN39" s="47" t="str">
        <f>IF(ISERR(FIND(AN$4,Stac!$S39))=FALSE,IF(ISERR(FIND(CONCATENATE(AN$4,"+"),Stac!$S39))=FALSE,IF(ISERR(FIND(CONCATENATE(AN$4,"++"),Stac!$S39))=FALSE,IF(ISERR(FIND(CONCATENATE(AN$4,"+++"),Stac!$S39))=FALSE,"+++","++"),"+")," ")," ")</f>
        <v>++</v>
      </c>
      <c r="AO39" s="47" t="str">
        <f>IF(ISERR(FIND(AO$4,Stac!$S39))=FALSE,IF(ISERR(FIND(CONCATENATE(AO$4,"+"),Stac!$S39))=FALSE,IF(ISERR(FIND(CONCATENATE(AO$4,"++"),Stac!$S39))=FALSE,IF(ISERR(FIND(CONCATENATE(AO$4,"+++"),Stac!$S39))=FALSE,"+++","++"),"+")," ")," ")</f>
        <v/>
      </c>
      <c r="AP39" s="47" t="str">
        <f>IF(ISERR(FIND(AP$4,Stac!$S39))=FALSE,IF(ISERR(FIND(CONCATENATE(AP$4,"+"),Stac!$S39))=FALSE,IF(ISERR(FIND(CONCATENATE(AP$4,"++"),Stac!$S39))=FALSE,IF(ISERR(FIND(CONCATENATE(AP$4,"+++"),Stac!$S39))=FALSE,"+++","++"),"+")," ")," ")</f>
        <v>++</v>
      </c>
      <c r="AQ39" s="47" t="str">
        <f>IF(ISERR(FIND(AQ$4,Stac!$S39))=FALSE,IF(ISERR(FIND(CONCATENATE(AQ$4,"+"),Stac!$S39))=FALSE,IF(ISERR(FIND(CONCATENATE(AQ$4,"++"),Stac!$S39))=FALSE,IF(ISERR(FIND(CONCATENATE(AQ$4,"+++"),Stac!$S39))=FALSE,"+++","++"),"+")," ")," ")</f>
        <v>+</v>
      </c>
      <c r="AR39" s="47" t="str">
        <f>IF(ISERR(FIND(AR$4,Stac!$S39))=FALSE,IF(ISERR(FIND(CONCATENATE(AR$4,"+"),Stac!$S39))=FALSE,IF(ISERR(FIND(CONCATENATE(AR$4,"++"),Stac!$S39))=FALSE,IF(ISERR(FIND(CONCATENATE(AR$4,"+++"),Stac!$S39))=FALSE,"+++","++"),"+")," ")," ")</f>
        <v/>
      </c>
      <c r="AS39" s="47" t="str">
        <f>IF(ISERR(FIND(AS$4,Stac!$S39))=FALSE,IF(ISERR(FIND(CONCATENATE(AS$4,"+"),Stac!$S39))=FALSE,IF(ISERR(FIND(CONCATENATE(AS$4,"++"),Stac!$S39))=FALSE,IF(ISERR(FIND(CONCATENATE(AS$4,"+++"),Stac!$S39))=FALSE,"+++","++"),"+")," ")," ")</f>
        <v/>
      </c>
      <c r="AT39" s="47" t="str">
        <f>IF(ISERR(FIND(AT$4,Stac!$S39))=FALSE,IF(ISERR(FIND(CONCATENATE(AT$4,"+"),Stac!$S39))=FALSE,IF(ISERR(FIND(CONCATENATE(AT$4,"++"),Stac!$S39))=FALSE,IF(ISERR(FIND(CONCATENATE(AT$4,"+++"),Stac!$S39))=FALSE,"+++","++"),"+")," ")," ")</f>
        <v/>
      </c>
      <c r="AU39" s="47" t="str">
        <f>IF(ISERR(FIND(AU$4,Stac!$S39))=FALSE,IF(ISERR(FIND(CONCATENATE(AU$4,"+"),Stac!$S39))=FALSE,IF(ISERR(FIND(CONCATENATE(AU$4,"++"),Stac!$S39))=FALSE,IF(ISERR(FIND(CONCATENATE(AU$4,"+++"),Stac!$S39))=FALSE,"+++","++"),"+")," ")," ")</f>
        <v/>
      </c>
      <c r="AV39" s="47" t="str">
        <f>IF(ISERR(FIND(AV$4,Stac!$S39))=FALSE,IF(ISERR(FIND(CONCATENATE(AV$4,"+"),Stac!$S39))=FALSE,IF(ISERR(FIND(CONCATENATE(AV$4,"++"),Stac!$S39))=FALSE,IF(ISERR(FIND(CONCATENATE(AV$4,"+++"),Stac!$S39))=FALSE,"+++","++"),"+")," ")," ")</f>
        <v/>
      </c>
      <c r="AW39" s="47" t="str">
        <f>IF(ISERR(FIND(AW$4,Stac!$S39))=FALSE,IF(ISERR(FIND(CONCATENATE(AW$4,"+"),Stac!$S39))=FALSE,IF(ISERR(FIND(CONCATENATE(AW$4,"++"),Stac!$S39))=FALSE,IF(ISERR(FIND(CONCATENATE(AW$4,"+++"),Stac!$S39))=FALSE,"+++","++"),"+")," ")," ")</f>
        <v/>
      </c>
      <c r="AX39" s="47" t="str">
        <f>IF(ISERR(FIND(AX$4,Stac!$S39))=FALSE,IF(ISERR(FIND(CONCATENATE(AX$4,"+"),Stac!$S39))=FALSE,IF(ISERR(FIND(CONCATENATE(AX$4,"++"),Stac!$S39))=FALSE,IF(ISERR(FIND(CONCATENATE(AX$4,"+++"),Stac!$S39))=FALSE,"+++","++"),"+")," ")," ")</f>
        <v/>
      </c>
      <c r="AY39" s="47" t="str">
        <f>IF(ISERR(FIND(AY$4,Stac!$S39))=FALSE,IF(ISERR(FIND(CONCATENATE(AY$4,"+"),Stac!$S39))=FALSE,IF(ISERR(FIND(CONCATENATE(AY$4,"++"),Stac!$S39))=FALSE,IF(ISERR(FIND(CONCATENATE(AY$4,"+++"),Stac!$S39))=FALSE,"+++","++"),"+")," ")," ")</f>
        <v/>
      </c>
      <c r="AZ39" s="47" t="str">
        <f>IF(ISERR(FIND(AZ$4,Stac!$S39))=FALSE,IF(ISERR(FIND(CONCATENATE(AZ$4,"+"),Stac!$S39))=FALSE,IF(ISERR(FIND(CONCATENATE(AZ$4,"++"),Stac!$S39))=FALSE,IF(ISERR(FIND(CONCATENATE(AZ$4,"+++"),Stac!$S39))=FALSE,"+++","++"),"+")," ")," ")</f>
        <v/>
      </c>
      <c r="BA39" s="47" t="str">
        <f>IF(ISERR(FIND(BA$4,Stac!$S39))=FALSE,IF(ISERR(FIND(CONCATENATE(BA$4,"+"),Stac!$S39))=FALSE,IF(ISERR(FIND(CONCATENATE(BA$4,"++"),Stac!$S39))=FALSE,IF(ISERR(FIND(CONCATENATE(BA$4,"+++"),Stac!$S39))=FALSE,"+++","++"),"+")," ")," ")</f>
        <v/>
      </c>
      <c r="BB39" s="47" t="str">
        <f>IF(ISERR(FIND(BB$4,Stac!$S39))=FALSE,IF(ISERR(FIND(CONCATENATE(BB$4,"+"),Stac!$S39))=FALSE,IF(ISERR(FIND(CONCATENATE(BB$4,"++"),Stac!$S39))=FALSE,IF(ISERR(FIND(CONCATENATE(BB$4,"+++"),Stac!$S39))=FALSE,"+++","++"),"+")," ")," ")</f>
        <v/>
      </c>
      <c r="BC39" s="47" t="str">
        <f>IF(ISERR(FIND(BC$4,Stac!$S39))=FALSE,IF(ISERR(FIND(CONCATENATE(BC$4,"+"),Stac!$S39))=FALSE,IF(ISERR(FIND(CONCATENATE(BC$4,"++"),Stac!$S39))=FALSE,IF(ISERR(FIND(CONCATENATE(BC$4,"+++"),Stac!$S39))=FALSE,"+++","++"),"+")," ")," ")</f>
        <v/>
      </c>
      <c r="BD39" s="47" t="str">
        <f>IF(ISERR(FIND(BD$4,Stac!$S39))=FALSE,IF(ISERR(FIND(CONCATENATE(BD$4,"+"),Stac!$S39))=FALSE,IF(ISERR(FIND(CONCATENATE(BD$4,"++"),Stac!$S39))=FALSE,IF(ISERR(FIND(CONCATENATE(BD$4,"+++"),Stac!$S39))=FALSE,"+++","++"),"+")," ")," ")</f>
        <v/>
      </c>
      <c r="BE39" s="47" t="str">
        <f>IF(ISERR(FIND(BE$4,Stac!$S39))=FALSE,IF(ISERR(FIND(CONCATENATE(BE$4,"+"),Stac!$S39))=FALSE,IF(ISERR(FIND(CONCATENATE(BE$4,"++"),Stac!$S39))=FALSE,IF(ISERR(FIND(CONCATENATE(BE$4,"+++"),Stac!$S39))=FALSE,"+++","++"),"+")," ")," ")</f>
        <v/>
      </c>
      <c r="BF39" s="47" t="str">
        <f>IF(ISERR(FIND(BF$4,Stac!$S39))=FALSE,IF(ISERR(FIND(CONCATENATE(BF$4,"+"),Stac!$S39))=FALSE,IF(ISERR(FIND(CONCATENATE(BF$4,"++"),Stac!$S39))=FALSE,IF(ISERR(FIND(CONCATENATE(BF$4,"+++"),Stac!$S39))=FALSE,"+++","++"),"+")," ")," ")</f>
        <v/>
      </c>
      <c r="BG39" s="47" t="str">
        <f>IF(ISERR(FIND(BG$4,Stac!$S39))=FALSE,IF(ISERR(FIND(CONCATENATE(BG$4,"+"),Stac!$S39))=FALSE,IF(ISERR(FIND(CONCATENATE(BG$4,"++"),Stac!$S39))=FALSE,IF(ISERR(FIND(CONCATENATE(BG$4,"+++"),Stac!$S39))=FALSE,"+++","++"),"+")," ")," ")</f>
        <v/>
      </c>
      <c r="BH39" s="47" t="str">
        <f>IF(ISERR(FIND(BH$4,Stac!$S39))=FALSE,IF(ISERR(FIND(CONCATENATE(BH$4,"+"),Stac!$S39))=FALSE,IF(ISERR(FIND(CONCATENATE(BH$4,"++"),Stac!$S39))=FALSE,IF(ISERR(FIND(CONCATENATE(BH$4,"+++"),Stac!$S39))=FALSE,"+++","++"),"+")," ")," ")</f>
        <v/>
      </c>
      <c r="BI39" s="47" t="str">
        <f>IF(ISERR(FIND(BI$4,Stac!$S39))=FALSE,IF(ISERR(FIND(CONCATENATE(BI$4,"+"),Stac!$S39))=FALSE,IF(ISERR(FIND(CONCATENATE(BI$4,"++"),Stac!$S39))=FALSE,IF(ISERR(FIND(CONCATENATE(BI$4,"+++"),Stac!$S39))=FALSE,"+++","++"),"+")," ")," ")</f>
        <v/>
      </c>
      <c r="BJ39" s="47" t="str">
        <f>IF(ISERR(FIND(BJ$4,Stac!$S39))=FALSE,IF(ISERR(FIND(CONCATENATE(BJ$4,"+"),Stac!$S39))=FALSE,IF(ISERR(FIND(CONCATENATE(BJ$4,"++"),Stac!$S39))=FALSE,IF(ISERR(FIND(CONCATENATE(BJ$4,"+++"),Stac!$S39))=FALSE,"+++","++"),"+")," ")," ")</f>
        <v/>
      </c>
      <c r="BK39" s="47" t="str">
        <f>IF(ISERR(FIND(BK$4,Stac!$S39))=FALSE,IF(ISERR(FIND(CONCATENATE(BK$4,"+"),Stac!$S39))=FALSE,IF(ISERR(FIND(CONCATENATE(BK$4,"++"),Stac!$S39))=FALSE,IF(ISERR(FIND(CONCATENATE(BK$4,"+++"),Stac!$S39))=FALSE,"+++","++"),"+")," ")," ")</f>
        <v/>
      </c>
      <c r="BL39" s="47" t="str">
        <f>IF(ISERR(FIND(BL$4,Stac!$S39))=FALSE,IF(ISERR(FIND(CONCATENATE(BL$4,"+"),Stac!$S39))=FALSE,IF(ISERR(FIND(CONCATENATE(BL$4,"++"),Stac!$S39))=FALSE,IF(ISERR(FIND(CONCATENATE(BL$4,"+++"),Stac!$S39))=FALSE,"+++","++"),"+")," ")," ")</f>
        <v/>
      </c>
      <c r="BM39" s="47" t="str">
        <f>IF(ISERR(FIND(BM$4,Stac!$S39))=FALSE,IF(ISERR(FIND(CONCATENATE(BM$4,"+"),Stac!$S39))=FALSE,IF(ISERR(FIND(CONCATENATE(BM$4,"++"),Stac!$S39))=FALSE,IF(ISERR(FIND(CONCATENATE(BM$4,"+++"),Stac!$S39))=FALSE,"+++","++"),"+")," ")," ")</f>
        <v/>
      </c>
      <c r="BN39" s="112" t="str">
        <f>Stac!C39</f>
        <v>Podstawy automatyki</v>
      </c>
      <c r="BO39" s="47" t="str">
        <f>IF(ISERR(FIND(BO$4,Stac!$T39))=FALSE,IF(ISERR(FIND(CONCATENATE(BO$4,"+"),Stac!$T39))=FALSE,IF(ISERR(FIND(CONCATENATE(BO$4,"++"),Stac!$T39))=FALSE,IF(ISERR(FIND(CONCATENATE(BO$4,"+++"),Stac!$T39))=FALSE,"+++","++"),"+")," ")," ")</f>
        <v/>
      </c>
      <c r="BP39" s="47" t="str">
        <f>IF(ISERR(FIND(BP$4,Stac!$T39))=FALSE,IF(ISERR(FIND(CONCATENATE(BP$4,"+"),Stac!$T39))=FALSE,IF(ISERR(FIND(CONCATENATE(BP$4,"++"),Stac!$T39))=FALSE,IF(ISERR(FIND(CONCATENATE(BP$4,"+++"),Stac!$T39))=FALSE,"+++","++"),"+")," ")," ")</f>
        <v/>
      </c>
      <c r="BQ39" s="47" t="str">
        <f>IF(ISERR(FIND(BQ$4,Stac!$T39))=FALSE,IF(ISERR(FIND(CONCATENATE(BQ$4,"+"),Stac!$T39))=FALSE,IF(ISERR(FIND(CONCATENATE(BQ$4,"++"),Stac!$T39))=FALSE,IF(ISERR(FIND(CONCATENATE(BQ$4,"+++"),Stac!$T39))=FALSE,"+++","++"),"+")," ")," ")</f>
        <v/>
      </c>
      <c r="BR39" s="47" t="str">
        <f>IF(ISERR(FIND(BR$4,Stac!$T39))=FALSE,IF(ISERR(FIND(CONCATENATE(BR$4,"+"),Stac!$T39))=FALSE,IF(ISERR(FIND(CONCATENATE(BR$4,"++"),Stac!$T39))=FALSE,IF(ISERR(FIND(CONCATENATE(BR$4,"+++"),Stac!$T39))=FALSE,"+++","++"),"+")," ")," ")</f>
        <v/>
      </c>
      <c r="BS39" s="47" t="str">
        <f>IF(ISERR(FIND(BS$4,Stac!$T39))=FALSE,IF(ISERR(FIND(CONCATENATE(BS$4,"+"),Stac!$T39))=FALSE,IF(ISERR(FIND(CONCATENATE(BS$4,"++"),Stac!$T39))=FALSE,IF(ISERR(FIND(CONCATENATE(BS$4,"+++"),Stac!$T39))=FALSE,"+++","++"),"+")," ")," ")</f>
        <v>+</v>
      </c>
      <c r="BT39" s="47" t="str">
        <f>IF(ISERR(FIND(BT$4,Stac!$T39))=FALSE,IF(ISERR(FIND(CONCATENATE(BT$4,"+"),Stac!$T39))=FALSE,IF(ISERR(FIND(CONCATENATE(BT$4,"++"),Stac!$T39))=FALSE,IF(ISERR(FIND(CONCATENATE(BT$4,"+++"),Stac!$T39))=FALSE,"+++","++"),"+")," ")," ")</f>
        <v/>
      </c>
      <c r="BU39" s="47" t="str">
        <f>IF(ISERR(FIND(BU$4,Stac!$T39))=FALSE,IF(ISERR(FIND(CONCATENATE(BU$4,"+"),Stac!$T39))=FALSE,IF(ISERR(FIND(CONCATENATE(BU$4,"++"),Stac!$T39))=FALSE,IF(ISERR(FIND(CONCATENATE(BU$4,"+++"),Stac!$T39))=FALSE,"+++","++"),"+")," ")," ")</f>
        <v/>
      </c>
    </row>
    <row r="40" spans="1:73">
      <c r="A40" s="88" t="str">
        <f>Stac!C40</f>
        <v>Podstawy robotyki</v>
      </c>
      <c r="B40" s="47" t="str">
        <f>IF(ISERR(FIND(B$4,Stac!$R40))=FALSE,IF(ISERR(FIND(CONCATENATE(B$4,"+"),Stac!$R40))=FALSE,IF(ISERR(FIND(CONCATENATE(B$4,"++"),Stac!$R40))=FALSE,IF(ISERR(FIND(CONCATENATE(B$4,"+++"),Stac!$R40))=FALSE,"+++","++"),"+")," ")," ")</f>
        <v/>
      </c>
      <c r="C40" s="47" t="str">
        <f>IF(ISERR(FIND(C$4,Stac!$R40))=FALSE,IF(ISERR(FIND(CONCATENATE(C$4,"+"),Stac!$R40))=FALSE,IF(ISERR(FIND(CONCATENATE(C$4,"++"),Stac!$R40))=FALSE,IF(ISERR(FIND(CONCATENATE(C$4,"+++"),Stac!$R40))=FALSE,"+++","++"),"+")," ")," ")</f>
        <v/>
      </c>
      <c r="D40" s="47" t="str">
        <f>IF(ISERR(FIND(D$4,Stac!$R40))=FALSE,IF(ISERR(FIND(CONCATENATE(D$4,"+"),Stac!$R40))=FALSE,IF(ISERR(FIND(CONCATENATE(D$4,"++"),Stac!$R40))=FALSE,IF(ISERR(FIND(CONCATENATE(D$4,"+++"),Stac!$R40))=FALSE,"+++","++"),"+")," ")," ")</f>
        <v/>
      </c>
      <c r="E40" s="47" t="str">
        <f>IF(ISERR(FIND(E$4,Stac!$R40))=FALSE,IF(ISERR(FIND(CONCATENATE(E$4,"+"),Stac!$R40))=FALSE,IF(ISERR(FIND(CONCATENATE(E$4,"++"),Stac!$R40))=FALSE,IF(ISERR(FIND(CONCATENATE(E$4,"+++"),Stac!$R40))=FALSE,"+++","++"),"+")," ")," ")</f>
        <v/>
      </c>
      <c r="F40" s="47" t="str">
        <f>IF(ISERR(FIND(F$4,Stac!$R40))=FALSE,IF(ISERR(FIND(CONCATENATE(F$4,"+"),Stac!$R40))=FALSE,IF(ISERR(FIND(CONCATENATE(F$4,"++"),Stac!$R40))=FALSE,IF(ISERR(FIND(CONCATENATE(F$4,"+++"),Stac!$R40))=FALSE,"+++","++"),"+")," ")," ")</f>
        <v/>
      </c>
      <c r="G40" s="47" t="str">
        <f>IF(ISERR(FIND(G$4,Stac!$R40))=FALSE,IF(ISERR(FIND(CONCATENATE(G$4,"+"),Stac!$R40))=FALSE,IF(ISERR(FIND(CONCATENATE(G$4,"++"),Stac!$R40))=FALSE,IF(ISERR(FIND(CONCATENATE(G$4,"+++"),Stac!$R40))=FALSE,"+++","++"),"+")," ")," ")</f>
        <v/>
      </c>
      <c r="H40" s="47" t="str">
        <f>IF(ISERR(FIND(H$4,Stac!$R40))=FALSE,IF(ISERR(FIND(CONCATENATE(H$4,"+"),Stac!$R40))=FALSE,IF(ISERR(FIND(CONCATENATE(H$4,"++"),Stac!$R40))=FALSE,IF(ISERR(FIND(CONCATENATE(H$4,"+++"),Stac!$R40))=FALSE,"+++","++"),"+")," ")," ")</f>
        <v/>
      </c>
      <c r="I40" s="47" t="str">
        <f>IF(ISERR(FIND(I$4,Stac!$R40))=FALSE,IF(ISERR(FIND(CONCATENATE(I$4,"+"),Stac!$R40))=FALSE,IF(ISERR(FIND(CONCATENATE(I$4,"++"),Stac!$R40))=FALSE,IF(ISERR(FIND(CONCATENATE(I$4,"+++"),Stac!$R40))=FALSE,"+++","++"),"+")," ")," ")</f>
        <v/>
      </c>
      <c r="J40" s="47" t="str">
        <f>IF(ISERR(FIND(J$4,Stac!$R40))=FALSE,IF(ISERR(FIND(CONCATENATE(J$4,"+"),Stac!$R40))=FALSE,IF(ISERR(FIND(CONCATENATE(J$4,"++"),Stac!$R40))=FALSE,IF(ISERR(FIND(CONCATENATE(J$4,"+++"),Stac!$R40))=FALSE,"+++","++"),"+")," ")," ")</f>
        <v/>
      </c>
      <c r="K40" s="47" t="str">
        <f>IF(ISERR(FIND(K$4,Stac!$R40))=FALSE,IF(ISERR(FIND(CONCATENATE(K$4,"+"),Stac!$R40))=FALSE,IF(ISERR(FIND(CONCATENATE(K$4,"++"),Stac!$R40))=FALSE,IF(ISERR(FIND(CONCATENATE(K$4,"+++"),Stac!$R40))=FALSE,"+++","++"),"+")," ")," ")</f>
        <v/>
      </c>
      <c r="L40" s="47" t="str">
        <f>IF(ISERR(FIND(L$4,Stac!$R40))=FALSE,IF(ISERR(FIND(CONCATENATE(L$4,"+"),Stac!$R40))=FALSE,IF(ISERR(FIND(CONCATENATE(L$4,"++"),Stac!$R40))=FALSE,IF(ISERR(FIND(CONCATENATE(L$4,"+++"),Stac!$R40))=FALSE,"+++","++"),"+")," ")," ")</f>
        <v/>
      </c>
      <c r="M40" s="47" t="str">
        <f>IF(ISERR(FIND(M$4,Stac!$R40))=FALSE,IF(ISERR(FIND(CONCATENATE(M$4,"+"),Stac!$R40))=FALSE,IF(ISERR(FIND(CONCATENATE(M$4,"++"),Stac!$R40))=FALSE,IF(ISERR(FIND(CONCATENATE(M$4,"+++"),Stac!$R40))=FALSE,"+++","++"),"+")," ")," ")</f>
        <v/>
      </c>
      <c r="N40" s="47" t="str">
        <f>IF(ISERR(FIND(N$4,Stac!$R40))=FALSE,IF(ISERR(FIND(CONCATENATE(N$4,"+"),Stac!$R40))=FALSE,IF(ISERR(FIND(CONCATENATE(N$4,"++"),Stac!$R40))=FALSE,IF(ISERR(FIND(CONCATENATE(N$4,"+++"),Stac!$R40))=FALSE,"+++","++"),"+")," ")," ")</f>
        <v/>
      </c>
      <c r="O40" s="47" t="str">
        <f>IF(ISERR(FIND(O$4,Stac!$R40))=FALSE,IF(ISERR(FIND(CONCATENATE(O$4,"+"),Stac!$R40))=FALSE,IF(ISERR(FIND(CONCATENATE(O$4,"++"),Stac!$R40))=FALSE,IF(ISERR(FIND(CONCATENATE(O$4,"+++"),Stac!$R40))=FALSE,"+++","++"),"+")," ")," ")</f>
        <v/>
      </c>
      <c r="P40" s="47" t="str">
        <f>IF(ISERR(FIND(P$4,Stac!$R40))=FALSE,IF(ISERR(FIND(CONCATENATE(P$4,"+"),Stac!$R40))=FALSE,IF(ISERR(FIND(CONCATENATE(P$4,"++"),Stac!$R40))=FALSE,IF(ISERR(FIND(CONCATENATE(P$4,"+++"),Stac!$R40))=FALSE,"+++","++"),"+")," ")," ")</f>
        <v>+++</v>
      </c>
      <c r="Q40" s="47" t="str">
        <f>IF(ISERR(FIND(Q$4,Stac!$R40))=FALSE,IF(ISERR(FIND(CONCATENATE(Q$4,"+"),Stac!$R40))=FALSE,IF(ISERR(FIND(CONCATENATE(Q$4,"++"),Stac!$R40))=FALSE,IF(ISERR(FIND(CONCATENATE(Q$4,"+++"),Stac!$R40))=FALSE,"+++","++"),"+")," ")," ")</f>
        <v/>
      </c>
      <c r="R40" s="47" t="str">
        <f>IF(ISERR(FIND(R$4,Stac!$R40))=FALSE,IF(ISERR(FIND(CONCATENATE(R$4,"+"),Stac!$R40))=FALSE,IF(ISERR(FIND(CONCATENATE(R$4,"++"),Stac!$R40))=FALSE,IF(ISERR(FIND(CONCATENATE(R$4,"+++"),Stac!$R40))=FALSE,"+++","++"),"+")," ")," ")</f>
        <v/>
      </c>
      <c r="S40" s="47" t="str">
        <f>IF(ISERR(FIND(S$4,Stac!$R40))=FALSE,IF(ISERR(FIND(CONCATENATE(S$4,"+"),Stac!$R40))=FALSE,IF(ISERR(FIND(CONCATENATE(S$4,"++"),Stac!$R40))=FALSE,IF(ISERR(FIND(CONCATENATE(S$4,"+++"),Stac!$R40))=FALSE,"+++","++"),"+")," ")," ")</f>
        <v/>
      </c>
      <c r="T40" s="47" t="str">
        <f>IF(ISERR(FIND(T$4,Stac!$R40))=FALSE,IF(ISERR(FIND(CONCATENATE(T$4,"+"),Stac!$R40))=FALSE,IF(ISERR(FIND(CONCATENATE(T$4,"++"),Stac!$R40))=FALSE,IF(ISERR(FIND(CONCATENATE(T$4,"+++"),Stac!$R40))=FALSE,"+++","++"),"+")," ")," ")</f>
        <v/>
      </c>
      <c r="U40" s="47" t="str">
        <f>IF(ISERR(FIND(U$4,Stac!$R40))=FALSE,IF(ISERR(FIND(CONCATENATE(U$4,"+"),Stac!$R40))=FALSE,IF(ISERR(FIND(CONCATENATE(U$4,"++"),Stac!$R40))=FALSE,IF(ISERR(FIND(CONCATENATE(U$4,"+++"),Stac!$R40))=FALSE,"+++","++"),"+")," ")," ")</f>
        <v/>
      </c>
      <c r="V40" s="47" t="str">
        <f>IF(ISERR(FIND(V$4,Stac!$R40))=FALSE,IF(ISERR(FIND(CONCATENATE(V$4,"+"),Stac!$R40))=FALSE,IF(ISERR(FIND(CONCATENATE(V$4,"++"),Stac!$R40))=FALSE,IF(ISERR(FIND(CONCATENATE(V$4,"+++"),Stac!$R40))=FALSE,"+++","++"),"+")," ")," ")</f>
        <v>+</v>
      </c>
      <c r="W40" s="47" t="str">
        <f>IF(ISERR(FIND(W$4,Stac!$R40))=FALSE,IF(ISERR(FIND(CONCATENATE(W$4,"+"),Stac!$R40))=FALSE,IF(ISERR(FIND(CONCATENATE(W$4,"++"),Stac!$R40))=FALSE,IF(ISERR(FIND(CONCATENATE(W$4,"+++"),Stac!$R40))=FALSE,"+++","++"),"+")," ")," ")</f>
        <v/>
      </c>
      <c r="X40" s="47" t="str">
        <f>IF(ISERR(FIND(X$4,Stac!$R40))=FALSE,IF(ISERR(FIND(CONCATENATE(X$4,"+"),Stac!$R40))=FALSE,IF(ISERR(FIND(CONCATENATE(X$4,"++"),Stac!$R40))=FALSE,IF(ISERR(FIND(CONCATENATE(X$4,"+++"),Stac!$R40))=FALSE,"+++","++"),"+")," ")," ")</f>
        <v>+</v>
      </c>
      <c r="Y40" s="47" t="str">
        <f>IF(ISERR(FIND(Y$4,Stac!$R40))=FALSE,IF(ISERR(FIND(CONCATENATE(Y$4,"+"),Stac!$R40))=FALSE,IF(ISERR(FIND(CONCATENATE(Y$4,"++"),Stac!$R40))=FALSE,IF(ISERR(FIND(CONCATENATE(Y$4,"+++"),Stac!$R40))=FALSE,"+++","++"),"+")," ")," ")</f>
        <v/>
      </c>
      <c r="Z40" s="47" t="str">
        <f>IF(ISERR(FIND(Z$4,Stac!$R40))=FALSE,IF(ISERR(FIND(CONCATENATE(Z$4,"+"),Stac!$R40))=FALSE,IF(ISERR(FIND(CONCATENATE(Z$4,"++"),Stac!$R40))=FALSE,IF(ISERR(FIND(CONCATENATE(Z$4,"+++"),Stac!$R40))=FALSE,"+++","++"),"+")," ")," ")</f>
        <v/>
      </c>
      <c r="AA40" s="47" t="str">
        <f>IF(ISERR(FIND(AA$4,Stac!$R40))=FALSE,IF(ISERR(FIND(CONCATENATE(AA$4,"+"),Stac!$R40))=FALSE,IF(ISERR(FIND(CONCATENATE(AA$4,"++"),Stac!$R40))=FALSE,IF(ISERR(FIND(CONCATENATE(AA$4,"+++"),Stac!$R40))=FALSE,"+++","++"),"+")," ")," ")</f>
        <v/>
      </c>
      <c r="AB40" s="47" t="str">
        <f>IF(ISERR(FIND(AB$4,Stac!$R40))=FALSE,IF(ISERR(FIND(CONCATENATE(AB$4,"+"),Stac!$R40))=FALSE,IF(ISERR(FIND(CONCATENATE(AB$4,"++"),Stac!$R40))=FALSE,IF(ISERR(FIND(CONCATENATE(AB$4,"+++"),Stac!$R40))=FALSE,"+++","++"),"+")," ")," ")</f>
        <v/>
      </c>
      <c r="AC40" s="47" t="str">
        <f>IF(ISERR(FIND(AC$4,Stac!$R40))=FALSE,IF(ISERR(FIND(CONCATENATE(AC$4,"+"),Stac!$R40))=FALSE,IF(ISERR(FIND(CONCATENATE(AC$4,"++"),Stac!$R40))=FALSE,IF(ISERR(FIND(CONCATENATE(AC$4,"+++"),Stac!$R40))=FALSE,"+++","++"),"+")," ")," ")</f>
        <v/>
      </c>
      <c r="AD40" s="112" t="str">
        <f>Stac!C40</f>
        <v>Podstawy robotyki</v>
      </c>
      <c r="AE40" s="47" t="str">
        <f>IF(ISERR(FIND(AE$4,Stac!$S40))=FALSE,IF(ISERR(FIND(CONCATENATE(AE$4,"+"),Stac!$S40))=FALSE,IF(ISERR(FIND(CONCATENATE(AE$4,"++"),Stac!$S40))=FALSE,IF(ISERR(FIND(CONCATENATE(AE$4,"+++"),Stac!$S40))=FALSE,"+++","++"),"+")," ")," ")</f>
        <v>+</v>
      </c>
      <c r="AF40" s="47" t="str">
        <f>IF(ISERR(FIND(AF$4,Stac!$S40))=FALSE,IF(ISERR(FIND(CONCATENATE(AF$4,"+"),Stac!$S40))=FALSE,IF(ISERR(FIND(CONCATENATE(AF$4,"++"),Stac!$S40))=FALSE,IF(ISERR(FIND(CONCATENATE(AF$4,"+++"),Stac!$S40))=FALSE,"+++","++"),"+")," ")," ")</f>
        <v/>
      </c>
      <c r="AG40" s="47" t="str">
        <f>IF(ISERR(FIND(AG$4,Stac!$S40))=FALSE,IF(ISERR(FIND(CONCATENATE(AG$4,"+"),Stac!$S40))=FALSE,IF(ISERR(FIND(CONCATENATE(AG$4,"++"),Stac!$S40))=FALSE,IF(ISERR(FIND(CONCATENATE(AG$4,"+++"),Stac!$S40))=FALSE,"+++","++"),"+")," ")," ")</f>
        <v/>
      </c>
      <c r="AH40" s="47" t="str">
        <f>IF(ISERR(FIND(AH$4,Stac!$S40))=FALSE,IF(ISERR(FIND(CONCATENATE(AH$4,"+"),Stac!$S40))=FALSE,IF(ISERR(FIND(CONCATENATE(AH$4,"++"),Stac!$S40))=FALSE,IF(ISERR(FIND(CONCATENATE(AH$4,"+++"),Stac!$S40))=FALSE,"+++","++"),"+")," ")," ")</f>
        <v/>
      </c>
      <c r="AI40" s="47" t="str">
        <f>IF(ISERR(FIND(AI$4,Stac!$S40))=FALSE,IF(ISERR(FIND(CONCATENATE(AI$4,"+"),Stac!$S40))=FALSE,IF(ISERR(FIND(CONCATENATE(AI$4,"++"),Stac!$S40))=FALSE,IF(ISERR(FIND(CONCATENATE(AI$4,"+++"),Stac!$S40))=FALSE,"+++","++"),"+")," ")," ")</f>
        <v/>
      </c>
      <c r="AJ40" s="47" t="str">
        <f>IF(ISERR(FIND(AJ$4,Stac!$S40))=FALSE,IF(ISERR(FIND(CONCATENATE(AJ$4,"+"),Stac!$S40))=FALSE,IF(ISERR(FIND(CONCATENATE(AJ$4,"++"),Stac!$S40))=FALSE,IF(ISERR(FIND(CONCATENATE(AJ$4,"+++"),Stac!$S40))=FALSE,"+++","++"),"+")," ")," ")</f>
        <v/>
      </c>
      <c r="AK40" s="47" t="str">
        <f>IF(ISERR(FIND(AK$4,Stac!$S40))=FALSE,IF(ISERR(FIND(CONCATENATE(AK$4,"+"),Stac!$S40))=FALSE,IF(ISERR(FIND(CONCATENATE(AK$4,"++"),Stac!$S40))=FALSE,IF(ISERR(FIND(CONCATENATE(AK$4,"+++"),Stac!$S40))=FALSE,"+++","++"),"+")," ")," ")</f>
        <v/>
      </c>
      <c r="AL40" s="47" t="str">
        <f>IF(ISERR(FIND(AL$4,Stac!$S40))=FALSE,IF(ISERR(FIND(CONCATENATE(AL$4,"+"),Stac!$S40))=FALSE,IF(ISERR(FIND(CONCATENATE(AL$4,"++"),Stac!$S40))=FALSE,IF(ISERR(FIND(CONCATENATE(AL$4,"+++"),Stac!$S40))=FALSE,"+++","++"),"+")," ")," ")</f>
        <v/>
      </c>
      <c r="AM40" s="47" t="str">
        <f>IF(ISERR(FIND(AM$4,Stac!$S40))=FALSE,IF(ISERR(FIND(CONCATENATE(AM$4,"+"),Stac!$S40))=FALSE,IF(ISERR(FIND(CONCATENATE(AM$4,"++"),Stac!$S40))=FALSE,IF(ISERR(FIND(CONCATENATE(AM$4,"+++"),Stac!$S40))=FALSE,"+++","++"),"+")," ")," ")</f>
        <v/>
      </c>
      <c r="AN40" s="47" t="str">
        <f>IF(ISERR(FIND(AN$4,Stac!$S40))=FALSE,IF(ISERR(FIND(CONCATENATE(AN$4,"+"),Stac!$S40))=FALSE,IF(ISERR(FIND(CONCATENATE(AN$4,"++"),Stac!$S40))=FALSE,IF(ISERR(FIND(CONCATENATE(AN$4,"+++"),Stac!$S40))=FALSE,"+++","++"),"+")," ")," ")</f>
        <v/>
      </c>
      <c r="AO40" s="47" t="str">
        <f>IF(ISERR(FIND(AO$4,Stac!$S40))=FALSE,IF(ISERR(FIND(CONCATENATE(AO$4,"+"),Stac!$S40))=FALSE,IF(ISERR(FIND(CONCATENATE(AO$4,"++"),Stac!$S40))=FALSE,IF(ISERR(FIND(CONCATENATE(AO$4,"+++"),Stac!$S40))=FALSE,"+++","++"),"+")," ")," ")</f>
        <v>+</v>
      </c>
      <c r="AP40" s="47" t="str">
        <f>IF(ISERR(FIND(AP$4,Stac!$S40))=FALSE,IF(ISERR(FIND(CONCATENATE(AP$4,"+"),Stac!$S40))=FALSE,IF(ISERR(FIND(CONCATENATE(AP$4,"++"),Stac!$S40))=FALSE,IF(ISERR(FIND(CONCATENATE(AP$4,"+++"),Stac!$S40))=FALSE,"+++","++"),"+")," ")," ")</f>
        <v/>
      </c>
      <c r="AQ40" s="47" t="str">
        <f>IF(ISERR(FIND(AQ$4,Stac!$S40))=FALSE,IF(ISERR(FIND(CONCATENATE(AQ$4,"+"),Stac!$S40))=FALSE,IF(ISERR(FIND(CONCATENATE(AQ$4,"++"),Stac!$S40))=FALSE,IF(ISERR(FIND(CONCATENATE(AQ$4,"+++"),Stac!$S40))=FALSE,"+++","++"),"+")," ")," ")</f>
        <v/>
      </c>
      <c r="AR40" s="47" t="str">
        <f>IF(ISERR(FIND(AR$4,Stac!$S40))=FALSE,IF(ISERR(FIND(CONCATENATE(AR$4,"+"),Stac!$S40))=FALSE,IF(ISERR(FIND(CONCATENATE(AR$4,"++"),Stac!$S40))=FALSE,IF(ISERR(FIND(CONCATENATE(AR$4,"+++"),Stac!$S40))=FALSE,"+++","++"),"+")," ")," ")</f>
        <v/>
      </c>
      <c r="AS40" s="47" t="str">
        <f>IF(ISERR(FIND(AS$4,Stac!$S40))=FALSE,IF(ISERR(FIND(CONCATENATE(AS$4,"+"),Stac!$S40))=FALSE,IF(ISERR(FIND(CONCATENATE(AS$4,"++"),Stac!$S40))=FALSE,IF(ISERR(FIND(CONCATENATE(AS$4,"+++"),Stac!$S40))=FALSE,"+++","++"),"+")," ")," ")</f>
        <v/>
      </c>
      <c r="AT40" s="47" t="str">
        <f>IF(ISERR(FIND(AT$4,Stac!$S40))=FALSE,IF(ISERR(FIND(CONCATENATE(AT$4,"+"),Stac!$S40))=FALSE,IF(ISERR(FIND(CONCATENATE(AT$4,"++"),Stac!$S40))=FALSE,IF(ISERR(FIND(CONCATENATE(AT$4,"+++"),Stac!$S40))=FALSE,"+++","++"),"+")," ")," ")</f>
        <v/>
      </c>
      <c r="AU40" s="47" t="str">
        <f>IF(ISERR(FIND(AU$4,Stac!$S40))=FALSE,IF(ISERR(FIND(CONCATENATE(AU$4,"+"),Stac!$S40))=FALSE,IF(ISERR(FIND(CONCATENATE(AU$4,"++"),Stac!$S40))=FALSE,IF(ISERR(FIND(CONCATENATE(AU$4,"+++"),Stac!$S40))=FALSE,"+++","++"),"+")," ")," ")</f>
        <v/>
      </c>
      <c r="AV40" s="47" t="str">
        <f>IF(ISERR(FIND(AV$4,Stac!$S40))=FALSE,IF(ISERR(FIND(CONCATENATE(AV$4,"+"),Stac!$S40))=FALSE,IF(ISERR(FIND(CONCATENATE(AV$4,"++"),Stac!$S40))=FALSE,IF(ISERR(FIND(CONCATENATE(AV$4,"+++"),Stac!$S40))=FALSE,"+++","++"),"+")," ")," ")</f>
        <v/>
      </c>
      <c r="AW40" s="47" t="str">
        <f>IF(ISERR(FIND(AW$4,Stac!$S40))=FALSE,IF(ISERR(FIND(CONCATENATE(AW$4,"+"),Stac!$S40))=FALSE,IF(ISERR(FIND(CONCATENATE(AW$4,"++"),Stac!$S40))=FALSE,IF(ISERR(FIND(CONCATENATE(AW$4,"+++"),Stac!$S40))=FALSE,"+++","++"),"+")," ")," ")</f>
        <v/>
      </c>
      <c r="AX40" s="47" t="str">
        <f>IF(ISERR(FIND(AX$4,Stac!$S40))=FALSE,IF(ISERR(FIND(CONCATENATE(AX$4,"+"),Stac!$S40))=FALSE,IF(ISERR(FIND(CONCATENATE(AX$4,"++"),Stac!$S40))=FALSE,IF(ISERR(FIND(CONCATENATE(AX$4,"+++"),Stac!$S40))=FALSE,"+++","++"),"+")," ")," ")</f>
        <v/>
      </c>
      <c r="AY40" s="47" t="str">
        <f>IF(ISERR(FIND(AY$4,Stac!$S40))=FALSE,IF(ISERR(FIND(CONCATENATE(AY$4,"+"),Stac!$S40))=FALSE,IF(ISERR(FIND(CONCATENATE(AY$4,"++"),Stac!$S40))=FALSE,IF(ISERR(FIND(CONCATENATE(AY$4,"+++"),Stac!$S40))=FALSE,"+++","++"),"+")," ")," ")</f>
        <v/>
      </c>
      <c r="AZ40" s="47" t="str">
        <f>IF(ISERR(FIND(AZ$4,Stac!$S40))=FALSE,IF(ISERR(FIND(CONCATENATE(AZ$4,"+"),Stac!$S40))=FALSE,IF(ISERR(FIND(CONCATENATE(AZ$4,"++"),Stac!$S40))=FALSE,IF(ISERR(FIND(CONCATENATE(AZ$4,"+++"),Stac!$S40))=FALSE,"+++","++"),"+")," ")," ")</f>
        <v/>
      </c>
      <c r="BA40" s="47" t="str">
        <f>IF(ISERR(FIND(BA$4,Stac!$S40))=FALSE,IF(ISERR(FIND(CONCATENATE(BA$4,"+"),Stac!$S40))=FALSE,IF(ISERR(FIND(CONCATENATE(BA$4,"++"),Stac!$S40))=FALSE,IF(ISERR(FIND(CONCATENATE(BA$4,"+++"),Stac!$S40))=FALSE,"+++","++"),"+")," ")," ")</f>
        <v/>
      </c>
      <c r="BB40" s="47" t="str">
        <f>IF(ISERR(FIND(BB$4,Stac!$S40))=FALSE,IF(ISERR(FIND(CONCATENATE(BB$4,"+"),Stac!$S40))=FALSE,IF(ISERR(FIND(CONCATENATE(BB$4,"++"),Stac!$S40))=FALSE,IF(ISERR(FIND(CONCATENATE(BB$4,"+++"),Stac!$S40))=FALSE,"+++","++"),"+")," ")," ")</f>
        <v>+</v>
      </c>
      <c r="BC40" s="47" t="str">
        <f>IF(ISERR(FIND(BC$4,Stac!$S40))=FALSE,IF(ISERR(FIND(CONCATENATE(BC$4,"+"),Stac!$S40))=FALSE,IF(ISERR(FIND(CONCATENATE(BC$4,"++"),Stac!$S40))=FALSE,IF(ISERR(FIND(CONCATENATE(BC$4,"+++"),Stac!$S40))=FALSE,"+++","++"),"+")," ")," ")</f>
        <v/>
      </c>
      <c r="BD40" s="47" t="str">
        <f>IF(ISERR(FIND(BD$4,Stac!$S40))=FALSE,IF(ISERR(FIND(CONCATENATE(BD$4,"+"),Stac!$S40))=FALSE,IF(ISERR(FIND(CONCATENATE(BD$4,"++"),Stac!$S40))=FALSE,IF(ISERR(FIND(CONCATENATE(BD$4,"+++"),Stac!$S40))=FALSE,"+++","++"),"+")," ")," ")</f>
        <v/>
      </c>
      <c r="BE40" s="47" t="str">
        <f>IF(ISERR(FIND(BE$4,Stac!$S40))=FALSE,IF(ISERR(FIND(CONCATENATE(BE$4,"+"),Stac!$S40))=FALSE,IF(ISERR(FIND(CONCATENATE(BE$4,"++"),Stac!$S40))=FALSE,IF(ISERR(FIND(CONCATENATE(BE$4,"+++"),Stac!$S40))=FALSE,"+++","++"),"+")," ")," ")</f>
        <v/>
      </c>
      <c r="BF40" s="47" t="str">
        <f>IF(ISERR(FIND(BF$4,Stac!$S40))=FALSE,IF(ISERR(FIND(CONCATENATE(BF$4,"+"),Stac!$S40))=FALSE,IF(ISERR(FIND(CONCATENATE(BF$4,"++"),Stac!$S40))=FALSE,IF(ISERR(FIND(CONCATENATE(BF$4,"+++"),Stac!$S40))=FALSE,"+++","++"),"+")," ")," ")</f>
        <v/>
      </c>
      <c r="BG40" s="47" t="str">
        <f>IF(ISERR(FIND(BG$4,Stac!$S40))=FALSE,IF(ISERR(FIND(CONCATENATE(BG$4,"+"),Stac!$S40))=FALSE,IF(ISERR(FIND(CONCATENATE(BG$4,"++"),Stac!$S40))=FALSE,IF(ISERR(FIND(CONCATENATE(BG$4,"+++"),Stac!$S40))=FALSE,"+++","++"),"+")," ")," ")</f>
        <v/>
      </c>
      <c r="BH40" s="47" t="str">
        <f>IF(ISERR(FIND(BH$4,Stac!$S40))=FALSE,IF(ISERR(FIND(CONCATENATE(BH$4,"+"),Stac!$S40))=FALSE,IF(ISERR(FIND(CONCATENATE(BH$4,"++"),Stac!$S40))=FALSE,IF(ISERR(FIND(CONCATENATE(BH$4,"+++"),Stac!$S40))=FALSE,"+++","++"),"+")," ")," ")</f>
        <v/>
      </c>
      <c r="BI40" s="47" t="str">
        <f>IF(ISERR(FIND(BI$4,Stac!$S40))=FALSE,IF(ISERR(FIND(CONCATENATE(BI$4,"+"),Stac!$S40))=FALSE,IF(ISERR(FIND(CONCATENATE(BI$4,"++"),Stac!$S40))=FALSE,IF(ISERR(FIND(CONCATENATE(BI$4,"+++"),Stac!$S40))=FALSE,"+++","++"),"+")," ")," ")</f>
        <v/>
      </c>
      <c r="BJ40" s="47" t="str">
        <f>IF(ISERR(FIND(BJ$4,Stac!$S40))=FALSE,IF(ISERR(FIND(CONCATENATE(BJ$4,"+"),Stac!$S40))=FALSE,IF(ISERR(FIND(CONCATENATE(BJ$4,"++"),Stac!$S40))=FALSE,IF(ISERR(FIND(CONCATENATE(BJ$4,"+++"),Stac!$S40))=FALSE,"+++","++"),"+")," ")," ")</f>
        <v/>
      </c>
      <c r="BK40" s="47" t="str">
        <f>IF(ISERR(FIND(BK$4,Stac!$S40))=FALSE,IF(ISERR(FIND(CONCATENATE(BK$4,"+"),Stac!$S40))=FALSE,IF(ISERR(FIND(CONCATENATE(BK$4,"++"),Stac!$S40))=FALSE,IF(ISERR(FIND(CONCATENATE(BK$4,"+++"),Stac!$S40))=FALSE,"+++","++"),"+")," ")," ")</f>
        <v/>
      </c>
      <c r="BL40" s="47" t="str">
        <f>IF(ISERR(FIND(BL$4,Stac!$S40))=FALSE,IF(ISERR(FIND(CONCATENATE(BL$4,"+"),Stac!$S40))=FALSE,IF(ISERR(FIND(CONCATENATE(BL$4,"++"),Stac!$S40))=FALSE,IF(ISERR(FIND(CONCATENATE(BL$4,"+++"),Stac!$S40))=FALSE,"+++","++"),"+")," ")," ")</f>
        <v/>
      </c>
      <c r="BM40" s="47" t="str">
        <f>IF(ISERR(FIND(BM$4,Stac!$S40))=FALSE,IF(ISERR(FIND(CONCATENATE(BM$4,"+"),Stac!$S40))=FALSE,IF(ISERR(FIND(CONCATENATE(BM$4,"++"),Stac!$S40))=FALSE,IF(ISERR(FIND(CONCATENATE(BM$4,"+++"),Stac!$S40))=FALSE,"+++","++"),"+")," ")," ")</f>
        <v/>
      </c>
      <c r="BN40" s="112" t="str">
        <f>Stac!C40</f>
        <v>Podstawy robotyki</v>
      </c>
      <c r="BO40" s="47" t="str">
        <f>IF(ISERR(FIND(BO$4,Stac!$T40))=FALSE,IF(ISERR(FIND(CONCATENATE(BO$4,"+"),Stac!$T40))=FALSE,IF(ISERR(FIND(CONCATENATE(BO$4,"++"),Stac!$T40))=FALSE,IF(ISERR(FIND(CONCATENATE(BO$4,"+++"),Stac!$T40))=FALSE,"+++","++"),"+")," ")," ")</f>
        <v/>
      </c>
      <c r="BP40" s="47" t="str">
        <f>IF(ISERR(FIND(BP$4,Stac!$T40))=FALSE,IF(ISERR(FIND(CONCATENATE(BP$4,"+"),Stac!$T40))=FALSE,IF(ISERR(FIND(CONCATENATE(BP$4,"++"),Stac!$T40))=FALSE,IF(ISERR(FIND(CONCATENATE(BP$4,"+++"),Stac!$T40))=FALSE,"+++","++"),"+")," ")," ")</f>
        <v/>
      </c>
      <c r="BQ40" s="47" t="str">
        <f>IF(ISERR(FIND(BQ$4,Stac!$T40))=FALSE,IF(ISERR(FIND(CONCATENATE(BQ$4,"+"),Stac!$T40))=FALSE,IF(ISERR(FIND(CONCATENATE(BQ$4,"++"),Stac!$T40))=FALSE,IF(ISERR(FIND(CONCATENATE(BQ$4,"+++"),Stac!$T40))=FALSE,"+++","++"),"+")," ")," ")</f>
        <v/>
      </c>
      <c r="BR40" s="47" t="str">
        <f>IF(ISERR(FIND(BR$4,Stac!$T40))=FALSE,IF(ISERR(FIND(CONCATENATE(BR$4,"+"),Stac!$T40))=FALSE,IF(ISERR(FIND(CONCATENATE(BR$4,"++"),Stac!$T40))=FALSE,IF(ISERR(FIND(CONCATENATE(BR$4,"+++"),Stac!$T40))=FALSE,"+++","++"),"+")," ")," ")</f>
        <v/>
      </c>
      <c r="BS40" s="47" t="str">
        <f>IF(ISERR(FIND(BS$4,Stac!$T40))=FALSE,IF(ISERR(FIND(CONCATENATE(BS$4,"+"),Stac!$T40))=FALSE,IF(ISERR(FIND(CONCATENATE(BS$4,"++"),Stac!$T40))=FALSE,IF(ISERR(FIND(CONCATENATE(BS$4,"+++"),Stac!$T40))=FALSE,"+++","++"),"+")," ")," ")</f>
        <v>+</v>
      </c>
      <c r="BT40" s="47" t="str">
        <f>IF(ISERR(FIND(BT$4,Stac!$T40))=FALSE,IF(ISERR(FIND(CONCATENATE(BT$4,"+"),Stac!$T40))=FALSE,IF(ISERR(FIND(CONCATENATE(BT$4,"++"),Stac!$T40))=FALSE,IF(ISERR(FIND(CONCATENATE(BT$4,"+++"),Stac!$T40))=FALSE,"+++","++"),"+")," ")," ")</f>
        <v/>
      </c>
      <c r="BU40" s="47" t="str">
        <f>IF(ISERR(FIND(BU$4,Stac!$T40))=FALSE,IF(ISERR(FIND(CONCATENATE(BU$4,"+"),Stac!$T40))=FALSE,IF(ISERR(FIND(CONCATENATE(BU$4,"++"),Stac!$T40))=FALSE,IF(ISERR(FIND(CONCATENATE(BU$4,"+++"),Stac!$T40))=FALSE,"+++","++"),"+")," ")," ")</f>
        <v/>
      </c>
    </row>
    <row r="41" spans="1:73">
      <c r="A41" s="88" t="str">
        <f>Stac!C41</f>
        <v>Mechanika i wytrzymałość materiałów</v>
      </c>
      <c r="B41" s="47" t="str">
        <f>IF(ISERR(FIND(B$4,Stac!$R41))=FALSE,IF(ISERR(FIND(CONCATENATE(B$4,"+"),Stac!$R41))=FALSE,IF(ISERR(FIND(CONCATENATE(B$4,"++"),Stac!$R41))=FALSE,IF(ISERR(FIND(CONCATENATE(B$4,"+++"),Stac!$R41))=FALSE,"+++","++"),"+")," ")," ")</f>
        <v/>
      </c>
      <c r="C41" s="47" t="str">
        <f>IF(ISERR(FIND(C$4,Stac!$R41))=FALSE,IF(ISERR(FIND(CONCATENATE(C$4,"+"),Stac!$R41))=FALSE,IF(ISERR(FIND(CONCATENATE(C$4,"++"),Stac!$R41))=FALSE,IF(ISERR(FIND(CONCATENATE(C$4,"+++"),Stac!$R41))=FALSE,"+++","++"),"+")," ")," ")</f>
        <v>++</v>
      </c>
      <c r="D41" s="47" t="str">
        <f>IF(ISERR(FIND(D$4,Stac!$R41))=FALSE,IF(ISERR(FIND(CONCATENATE(D$4,"+"),Stac!$R41))=FALSE,IF(ISERR(FIND(CONCATENATE(D$4,"++"),Stac!$R41))=FALSE,IF(ISERR(FIND(CONCATENATE(D$4,"+++"),Stac!$R41))=FALSE,"+++","++"),"+")," ")," ")</f>
        <v>+++</v>
      </c>
      <c r="E41" s="47" t="str">
        <f>IF(ISERR(FIND(E$4,Stac!$R41))=FALSE,IF(ISERR(FIND(CONCATENATE(E$4,"+"),Stac!$R41))=FALSE,IF(ISERR(FIND(CONCATENATE(E$4,"++"),Stac!$R41))=FALSE,IF(ISERR(FIND(CONCATENATE(E$4,"+++"),Stac!$R41))=FALSE,"+++","++"),"+")," ")," ")</f>
        <v/>
      </c>
      <c r="F41" s="47" t="str">
        <f>IF(ISERR(FIND(F$4,Stac!$R41))=FALSE,IF(ISERR(FIND(CONCATENATE(F$4,"+"),Stac!$R41))=FALSE,IF(ISERR(FIND(CONCATENATE(F$4,"++"),Stac!$R41))=FALSE,IF(ISERR(FIND(CONCATENATE(F$4,"+++"),Stac!$R41))=FALSE,"+++","++"),"+")," ")," ")</f>
        <v/>
      </c>
      <c r="G41" s="47" t="str">
        <f>IF(ISERR(FIND(G$4,Stac!$R41))=FALSE,IF(ISERR(FIND(CONCATENATE(G$4,"+"),Stac!$R41))=FALSE,IF(ISERR(FIND(CONCATENATE(G$4,"++"),Stac!$R41))=FALSE,IF(ISERR(FIND(CONCATENATE(G$4,"+++"),Stac!$R41))=FALSE,"+++","++"),"+")," ")," ")</f>
        <v/>
      </c>
      <c r="H41" s="47" t="str">
        <f>IF(ISERR(FIND(H$4,Stac!$R41))=FALSE,IF(ISERR(FIND(CONCATENATE(H$4,"+"),Stac!$R41))=FALSE,IF(ISERR(FIND(CONCATENATE(H$4,"++"),Stac!$R41))=FALSE,IF(ISERR(FIND(CONCATENATE(H$4,"+++"),Stac!$R41))=FALSE,"+++","++"),"+")," ")," ")</f>
        <v/>
      </c>
      <c r="I41" s="47" t="str">
        <f>IF(ISERR(FIND(I$4,Stac!$R41))=FALSE,IF(ISERR(FIND(CONCATENATE(I$4,"+"),Stac!$R41))=FALSE,IF(ISERR(FIND(CONCATENATE(I$4,"++"),Stac!$R41))=FALSE,IF(ISERR(FIND(CONCATENATE(I$4,"+++"),Stac!$R41))=FALSE,"+++","++"),"+")," ")," ")</f>
        <v/>
      </c>
      <c r="J41" s="47" t="str">
        <f>IF(ISERR(FIND(J$4,Stac!$R41))=FALSE,IF(ISERR(FIND(CONCATENATE(J$4,"+"),Stac!$R41))=FALSE,IF(ISERR(FIND(CONCATENATE(J$4,"++"),Stac!$R41))=FALSE,IF(ISERR(FIND(CONCATENATE(J$4,"+++"),Stac!$R41))=FALSE,"+++","++"),"+")," ")," ")</f>
        <v/>
      </c>
      <c r="K41" s="47" t="str">
        <f>IF(ISERR(FIND(K$4,Stac!$R41))=FALSE,IF(ISERR(FIND(CONCATENATE(K$4,"+"),Stac!$R41))=FALSE,IF(ISERR(FIND(CONCATENATE(K$4,"++"),Stac!$R41))=FALSE,IF(ISERR(FIND(CONCATENATE(K$4,"+++"),Stac!$R41))=FALSE,"+++","++"),"+")," ")," ")</f>
        <v/>
      </c>
      <c r="L41" s="47" t="str">
        <f>IF(ISERR(FIND(L$4,Stac!$R41))=FALSE,IF(ISERR(FIND(CONCATENATE(L$4,"+"),Stac!$R41))=FALSE,IF(ISERR(FIND(CONCATENATE(L$4,"++"),Stac!$R41))=FALSE,IF(ISERR(FIND(CONCATENATE(L$4,"+++"),Stac!$R41))=FALSE,"+++","++"),"+")," ")," ")</f>
        <v/>
      </c>
      <c r="M41" s="47" t="str">
        <f>IF(ISERR(FIND(M$4,Stac!$R41))=FALSE,IF(ISERR(FIND(CONCATENATE(M$4,"+"),Stac!$R41))=FALSE,IF(ISERR(FIND(CONCATENATE(M$4,"++"),Stac!$R41))=FALSE,IF(ISERR(FIND(CONCATENATE(M$4,"+++"),Stac!$R41))=FALSE,"+++","++"),"+")," ")," ")</f>
        <v/>
      </c>
      <c r="N41" s="47" t="str">
        <f>IF(ISERR(FIND(N$4,Stac!$R41))=FALSE,IF(ISERR(FIND(CONCATENATE(N$4,"+"),Stac!$R41))=FALSE,IF(ISERR(FIND(CONCATENATE(N$4,"++"),Stac!$R41))=FALSE,IF(ISERR(FIND(CONCATENATE(N$4,"+++"),Stac!$R41))=FALSE,"+++","++"),"+")," ")," ")</f>
        <v/>
      </c>
      <c r="O41" s="47" t="str">
        <f>IF(ISERR(FIND(O$4,Stac!$R41))=FALSE,IF(ISERR(FIND(CONCATENATE(O$4,"+"),Stac!$R41))=FALSE,IF(ISERR(FIND(CONCATENATE(O$4,"++"),Stac!$R41))=FALSE,IF(ISERR(FIND(CONCATENATE(O$4,"+++"),Stac!$R41))=FALSE,"+++","++"),"+")," ")," ")</f>
        <v/>
      </c>
      <c r="P41" s="47" t="str">
        <f>IF(ISERR(FIND(P$4,Stac!$R41))=FALSE,IF(ISERR(FIND(CONCATENATE(P$4,"+"),Stac!$R41))=FALSE,IF(ISERR(FIND(CONCATENATE(P$4,"++"),Stac!$R41))=FALSE,IF(ISERR(FIND(CONCATENATE(P$4,"+++"),Stac!$R41))=FALSE,"+++","++"),"+")," ")," ")</f>
        <v/>
      </c>
      <c r="Q41" s="47" t="str">
        <f>IF(ISERR(FIND(Q$4,Stac!$R41))=FALSE,IF(ISERR(FIND(CONCATENATE(Q$4,"+"),Stac!$R41))=FALSE,IF(ISERR(FIND(CONCATENATE(Q$4,"++"),Stac!$R41))=FALSE,IF(ISERR(FIND(CONCATENATE(Q$4,"+++"),Stac!$R41))=FALSE,"+++","++"),"+")," ")," ")</f>
        <v/>
      </c>
      <c r="R41" s="47" t="str">
        <f>IF(ISERR(FIND(R$4,Stac!$R41))=FALSE,IF(ISERR(FIND(CONCATENATE(R$4,"+"),Stac!$R41))=FALSE,IF(ISERR(FIND(CONCATENATE(R$4,"++"),Stac!$R41))=FALSE,IF(ISERR(FIND(CONCATENATE(R$4,"+++"),Stac!$R41))=FALSE,"+++","++"),"+")," ")," ")</f>
        <v/>
      </c>
      <c r="S41" s="47" t="str">
        <f>IF(ISERR(FIND(S$4,Stac!$R41))=FALSE,IF(ISERR(FIND(CONCATENATE(S$4,"+"),Stac!$R41))=FALSE,IF(ISERR(FIND(CONCATENATE(S$4,"++"),Stac!$R41))=FALSE,IF(ISERR(FIND(CONCATENATE(S$4,"+++"),Stac!$R41))=FALSE,"+++","++"),"+")," ")," ")</f>
        <v/>
      </c>
      <c r="T41" s="47" t="str">
        <f>IF(ISERR(FIND(T$4,Stac!$R41))=FALSE,IF(ISERR(FIND(CONCATENATE(T$4,"+"),Stac!$R41))=FALSE,IF(ISERR(FIND(CONCATENATE(T$4,"++"),Stac!$R41))=FALSE,IF(ISERR(FIND(CONCATENATE(T$4,"+++"),Stac!$R41))=FALSE,"+++","++"),"+")," ")," ")</f>
        <v/>
      </c>
      <c r="U41" s="47" t="str">
        <f>IF(ISERR(FIND(U$4,Stac!$R41))=FALSE,IF(ISERR(FIND(CONCATENATE(U$4,"+"),Stac!$R41))=FALSE,IF(ISERR(FIND(CONCATENATE(U$4,"++"),Stac!$R41))=FALSE,IF(ISERR(FIND(CONCATENATE(U$4,"+++"),Stac!$R41))=FALSE,"+++","++"),"+")," ")," ")</f>
        <v/>
      </c>
      <c r="V41" s="47" t="str">
        <f>IF(ISERR(FIND(V$4,Stac!$R41))=FALSE,IF(ISERR(FIND(CONCATENATE(V$4,"+"),Stac!$R41))=FALSE,IF(ISERR(FIND(CONCATENATE(V$4,"++"),Stac!$R41))=FALSE,IF(ISERR(FIND(CONCATENATE(V$4,"+++"),Stac!$R41))=FALSE,"+++","++"),"+")," ")," ")</f>
        <v/>
      </c>
      <c r="W41" s="47" t="str">
        <f>IF(ISERR(FIND(W$4,Stac!$R41))=FALSE,IF(ISERR(FIND(CONCATENATE(W$4,"+"),Stac!$R41))=FALSE,IF(ISERR(FIND(CONCATENATE(W$4,"++"),Stac!$R41))=FALSE,IF(ISERR(FIND(CONCATENATE(W$4,"+++"),Stac!$R41))=FALSE,"+++","++"),"+")," ")," ")</f>
        <v/>
      </c>
      <c r="X41" s="47" t="str">
        <f>IF(ISERR(FIND(X$4,Stac!$R41))=FALSE,IF(ISERR(FIND(CONCATENATE(X$4,"+"),Stac!$R41))=FALSE,IF(ISERR(FIND(CONCATENATE(X$4,"++"),Stac!$R41))=FALSE,IF(ISERR(FIND(CONCATENATE(X$4,"+++"),Stac!$R41))=FALSE,"+++","++"),"+")," ")," ")</f>
        <v/>
      </c>
      <c r="Y41" s="47" t="str">
        <f>IF(ISERR(FIND(Y$4,Stac!$R41))=FALSE,IF(ISERR(FIND(CONCATENATE(Y$4,"+"),Stac!$R41))=FALSE,IF(ISERR(FIND(CONCATENATE(Y$4,"++"),Stac!$R41))=FALSE,IF(ISERR(FIND(CONCATENATE(Y$4,"+++"),Stac!$R41))=FALSE,"+++","++"),"+")," ")," ")</f>
        <v/>
      </c>
      <c r="Z41" s="47" t="str">
        <f>IF(ISERR(FIND(Z$4,Stac!$R41))=FALSE,IF(ISERR(FIND(CONCATENATE(Z$4,"+"),Stac!$R41))=FALSE,IF(ISERR(FIND(CONCATENATE(Z$4,"++"),Stac!$R41))=FALSE,IF(ISERR(FIND(CONCATENATE(Z$4,"+++"),Stac!$R41))=FALSE,"+++","++"),"+")," ")," ")</f>
        <v/>
      </c>
      <c r="AA41" s="47" t="str">
        <f>IF(ISERR(FIND(AA$4,Stac!$R41))=FALSE,IF(ISERR(FIND(CONCATENATE(AA$4,"+"),Stac!$R41))=FALSE,IF(ISERR(FIND(CONCATENATE(AA$4,"++"),Stac!$R41))=FALSE,IF(ISERR(FIND(CONCATENATE(AA$4,"+++"),Stac!$R41))=FALSE,"+++","++"),"+")," ")," ")</f>
        <v/>
      </c>
      <c r="AB41" s="47" t="str">
        <f>IF(ISERR(FIND(AB$4,Stac!$R41))=FALSE,IF(ISERR(FIND(CONCATENATE(AB$4,"+"),Stac!$R41))=FALSE,IF(ISERR(FIND(CONCATENATE(AB$4,"++"),Stac!$R41))=FALSE,IF(ISERR(FIND(CONCATENATE(AB$4,"+++"),Stac!$R41))=FALSE,"+++","++"),"+")," ")," ")</f>
        <v/>
      </c>
      <c r="AC41" s="47" t="str">
        <f>IF(ISERR(FIND(AC$4,Stac!$R41))=FALSE,IF(ISERR(FIND(CONCATENATE(AC$4,"+"),Stac!$R41))=FALSE,IF(ISERR(FIND(CONCATENATE(AC$4,"++"),Stac!$R41))=FALSE,IF(ISERR(FIND(CONCATENATE(AC$4,"+++"),Stac!$R41))=FALSE,"+++","++"),"+")," ")," ")</f>
        <v/>
      </c>
      <c r="AD41" s="112" t="str">
        <f>Stac!C41</f>
        <v>Mechanika i wytrzymałość materiałów</v>
      </c>
      <c r="AE41" s="47" t="str">
        <f>IF(ISERR(FIND(AE$4,Stac!$S41))=FALSE,IF(ISERR(FIND(CONCATENATE(AE$4,"+"),Stac!$S41))=FALSE,IF(ISERR(FIND(CONCATENATE(AE$4,"++"),Stac!$S41))=FALSE,IF(ISERR(FIND(CONCATENATE(AE$4,"+++"),Stac!$S41))=FALSE,"+++","++"),"+")," ")," ")</f>
        <v/>
      </c>
      <c r="AF41" s="47" t="str">
        <f>IF(ISERR(FIND(AF$4,Stac!$S41))=FALSE,IF(ISERR(FIND(CONCATENATE(AF$4,"+"),Stac!$S41))=FALSE,IF(ISERR(FIND(CONCATENATE(AF$4,"++"),Stac!$S41))=FALSE,IF(ISERR(FIND(CONCATENATE(AF$4,"+++"),Stac!$S41))=FALSE,"+++","++"),"+")," ")," ")</f>
        <v/>
      </c>
      <c r="AG41" s="47" t="str">
        <f>IF(ISERR(FIND(AG$4,Stac!$S41))=FALSE,IF(ISERR(FIND(CONCATENATE(AG$4,"+"),Stac!$S41))=FALSE,IF(ISERR(FIND(CONCATENATE(AG$4,"++"),Stac!$S41))=FALSE,IF(ISERR(FIND(CONCATENATE(AG$4,"+++"),Stac!$S41))=FALSE,"+++","++"),"+")," ")," ")</f>
        <v/>
      </c>
      <c r="AH41" s="47" t="str">
        <f>IF(ISERR(FIND(AH$4,Stac!$S41))=FALSE,IF(ISERR(FIND(CONCATENATE(AH$4,"+"),Stac!$S41))=FALSE,IF(ISERR(FIND(CONCATENATE(AH$4,"++"),Stac!$S41))=FALSE,IF(ISERR(FIND(CONCATENATE(AH$4,"+++"),Stac!$S41))=FALSE,"+++","++"),"+")," ")," ")</f>
        <v/>
      </c>
      <c r="AI41" s="47" t="str">
        <f>IF(ISERR(FIND(AI$4,Stac!$S41))=FALSE,IF(ISERR(FIND(CONCATENATE(AI$4,"+"),Stac!$S41))=FALSE,IF(ISERR(FIND(CONCATENATE(AI$4,"++"),Stac!$S41))=FALSE,IF(ISERR(FIND(CONCATENATE(AI$4,"+++"),Stac!$S41))=FALSE,"+++","++"),"+")," ")," ")</f>
        <v/>
      </c>
      <c r="AJ41" s="47" t="str">
        <f>IF(ISERR(FIND(AJ$4,Stac!$S41))=FALSE,IF(ISERR(FIND(CONCATENATE(AJ$4,"+"),Stac!$S41))=FALSE,IF(ISERR(FIND(CONCATENATE(AJ$4,"++"),Stac!$S41))=FALSE,IF(ISERR(FIND(CONCATENATE(AJ$4,"+++"),Stac!$S41))=FALSE,"+++","++"),"+")," ")," ")</f>
        <v/>
      </c>
      <c r="AK41" s="47" t="str">
        <f>IF(ISERR(FIND(AK$4,Stac!$S41))=FALSE,IF(ISERR(FIND(CONCATENATE(AK$4,"+"),Stac!$S41))=FALSE,IF(ISERR(FIND(CONCATENATE(AK$4,"++"),Stac!$S41))=FALSE,IF(ISERR(FIND(CONCATENATE(AK$4,"+++"),Stac!$S41))=FALSE,"+++","++"),"+")," ")," ")</f>
        <v/>
      </c>
      <c r="AL41" s="47" t="str">
        <f>IF(ISERR(FIND(AL$4,Stac!$S41))=FALSE,IF(ISERR(FIND(CONCATENATE(AL$4,"+"),Stac!$S41))=FALSE,IF(ISERR(FIND(CONCATENATE(AL$4,"++"),Stac!$S41))=FALSE,IF(ISERR(FIND(CONCATENATE(AL$4,"+++"),Stac!$S41))=FALSE,"+++","++"),"+")," ")," ")</f>
        <v/>
      </c>
      <c r="AM41" s="47" t="str">
        <f>IF(ISERR(FIND(AM$4,Stac!$S41))=FALSE,IF(ISERR(FIND(CONCATENATE(AM$4,"+"),Stac!$S41))=FALSE,IF(ISERR(FIND(CONCATENATE(AM$4,"++"),Stac!$S41))=FALSE,IF(ISERR(FIND(CONCATENATE(AM$4,"+++"),Stac!$S41))=FALSE,"+++","++"),"+")," ")," ")</f>
        <v/>
      </c>
      <c r="AN41" s="47" t="str">
        <f>IF(ISERR(FIND(AN$4,Stac!$S41))=FALSE,IF(ISERR(FIND(CONCATENATE(AN$4,"+"),Stac!$S41))=FALSE,IF(ISERR(FIND(CONCATENATE(AN$4,"++"),Stac!$S41))=FALSE,IF(ISERR(FIND(CONCATENATE(AN$4,"+++"),Stac!$S41))=FALSE,"+++","++"),"+")," ")," ")</f>
        <v/>
      </c>
      <c r="AO41" s="47" t="str">
        <f>IF(ISERR(FIND(AO$4,Stac!$S41))=FALSE,IF(ISERR(FIND(CONCATENATE(AO$4,"+"),Stac!$S41))=FALSE,IF(ISERR(FIND(CONCATENATE(AO$4,"++"),Stac!$S41))=FALSE,IF(ISERR(FIND(CONCATENATE(AO$4,"+++"),Stac!$S41))=FALSE,"+++","++"),"+")," ")," ")</f>
        <v/>
      </c>
      <c r="AP41" s="47" t="str">
        <f>IF(ISERR(FIND(AP$4,Stac!$S41))=FALSE,IF(ISERR(FIND(CONCATENATE(AP$4,"+"),Stac!$S41))=FALSE,IF(ISERR(FIND(CONCATENATE(AP$4,"++"),Stac!$S41))=FALSE,IF(ISERR(FIND(CONCATENATE(AP$4,"+++"),Stac!$S41))=FALSE,"+++","++"),"+")," ")," ")</f>
        <v/>
      </c>
      <c r="AQ41" s="47" t="str">
        <f>IF(ISERR(FIND(AQ$4,Stac!$S41))=FALSE,IF(ISERR(FIND(CONCATENATE(AQ$4,"+"),Stac!$S41))=FALSE,IF(ISERR(FIND(CONCATENATE(AQ$4,"++"),Stac!$S41))=FALSE,IF(ISERR(FIND(CONCATENATE(AQ$4,"+++"),Stac!$S41))=FALSE,"+++","++"),"+")," ")," ")</f>
        <v/>
      </c>
      <c r="AR41" s="47" t="str">
        <f>IF(ISERR(FIND(AR$4,Stac!$S41))=FALSE,IF(ISERR(FIND(CONCATENATE(AR$4,"+"),Stac!$S41))=FALSE,IF(ISERR(FIND(CONCATENATE(AR$4,"++"),Stac!$S41))=FALSE,IF(ISERR(FIND(CONCATENATE(AR$4,"+++"),Stac!$S41))=FALSE,"+++","++"),"+")," ")," ")</f>
        <v/>
      </c>
      <c r="AS41" s="47" t="str">
        <f>IF(ISERR(FIND(AS$4,Stac!$S41))=FALSE,IF(ISERR(FIND(CONCATENATE(AS$4,"+"),Stac!$S41))=FALSE,IF(ISERR(FIND(CONCATENATE(AS$4,"++"),Stac!$S41))=FALSE,IF(ISERR(FIND(CONCATENATE(AS$4,"+++"),Stac!$S41))=FALSE,"+++","++"),"+")," ")," ")</f>
        <v/>
      </c>
      <c r="AT41" s="47" t="str">
        <f>IF(ISERR(FIND(AT$4,Stac!$S41))=FALSE,IF(ISERR(FIND(CONCATENATE(AT$4,"+"),Stac!$S41))=FALSE,IF(ISERR(FIND(CONCATENATE(AT$4,"++"),Stac!$S41))=FALSE,IF(ISERR(FIND(CONCATENATE(AT$4,"+++"),Stac!$S41))=FALSE,"+++","++"),"+")," ")," ")</f>
        <v/>
      </c>
      <c r="AU41" s="47" t="str">
        <f>IF(ISERR(FIND(AU$4,Stac!$S41))=FALSE,IF(ISERR(FIND(CONCATENATE(AU$4,"+"),Stac!$S41))=FALSE,IF(ISERR(FIND(CONCATENATE(AU$4,"++"),Stac!$S41))=FALSE,IF(ISERR(FIND(CONCATENATE(AU$4,"+++"),Stac!$S41))=FALSE,"+++","++"),"+")," ")," ")</f>
        <v/>
      </c>
      <c r="AV41" s="47" t="str">
        <f>IF(ISERR(FIND(AV$4,Stac!$S41))=FALSE,IF(ISERR(FIND(CONCATENATE(AV$4,"+"),Stac!$S41))=FALSE,IF(ISERR(FIND(CONCATENATE(AV$4,"++"),Stac!$S41))=FALSE,IF(ISERR(FIND(CONCATENATE(AV$4,"+++"),Stac!$S41))=FALSE,"+++","++"),"+")," ")," ")</f>
        <v/>
      </c>
      <c r="AW41" s="47" t="str">
        <f>IF(ISERR(FIND(AW$4,Stac!$S41))=FALSE,IF(ISERR(FIND(CONCATENATE(AW$4,"+"),Stac!$S41))=FALSE,IF(ISERR(FIND(CONCATENATE(AW$4,"++"),Stac!$S41))=FALSE,IF(ISERR(FIND(CONCATENATE(AW$4,"+++"),Stac!$S41))=FALSE,"+++","++"),"+")," ")," ")</f>
        <v/>
      </c>
      <c r="AX41" s="47" t="str">
        <f>IF(ISERR(FIND(AX$4,Stac!$S41))=FALSE,IF(ISERR(FIND(CONCATENATE(AX$4,"+"),Stac!$S41))=FALSE,IF(ISERR(FIND(CONCATENATE(AX$4,"++"),Stac!$S41))=FALSE,IF(ISERR(FIND(CONCATENATE(AX$4,"+++"),Stac!$S41))=FALSE,"+++","++"),"+")," ")," ")</f>
        <v/>
      </c>
      <c r="AY41" s="47" t="str">
        <f>IF(ISERR(FIND(AY$4,Stac!$S41))=FALSE,IF(ISERR(FIND(CONCATENATE(AY$4,"+"),Stac!$S41))=FALSE,IF(ISERR(FIND(CONCATENATE(AY$4,"++"),Stac!$S41))=FALSE,IF(ISERR(FIND(CONCATENATE(AY$4,"+++"),Stac!$S41))=FALSE,"+++","++"),"+")," ")," ")</f>
        <v/>
      </c>
      <c r="AZ41" s="47" t="str">
        <f>IF(ISERR(FIND(AZ$4,Stac!$S41))=FALSE,IF(ISERR(FIND(CONCATENATE(AZ$4,"+"),Stac!$S41))=FALSE,IF(ISERR(FIND(CONCATENATE(AZ$4,"++"),Stac!$S41))=FALSE,IF(ISERR(FIND(CONCATENATE(AZ$4,"+++"),Stac!$S41))=FALSE,"+++","++"),"+")," ")," ")</f>
        <v/>
      </c>
      <c r="BA41" s="47" t="str">
        <f>IF(ISERR(FIND(BA$4,Stac!$S41))=FALSE,IF(ISERR(FIND(CONCATENATE(BA$4,"+"),Stac!$S41))=FALSE,IF(ISERR(FIND(CONCATENATE(BA$4,"++"),Stac!$S41))=FALSE,IF(ISERR(FIND(CONCATENATE(BA$4,"+++"),Stac!$S41))=FALSE,"+++","++"),"+")," ")," ")</f>
        <v/>
      </c>
      <c r="BB41" s="47" t="str">
        <f>IF(ISERR(FIND(BB$4,Stac!$S41))=FALSE,IF(ISERR(FIND(CONCATENATE(BB$4,"+"),Stac!$S41))=FALSE,IF(ISERR(FIND(CONCATENATE(BB$4,"++"),Stac!$S41))=FALSE,IF(ISERR(FIND(CONCATENATE(BB$4,"+++"),Stac!$S41))=FALSE,"+++","++"),"+")," ")," ")</f>
        <v/>
      </c>
      <c r="BC41" s="47" t="str">
        <f>IF(ISERR(FIND(BC$4,Stac!$S41))=FALSE,IF(ISERR(FIND(CONCATENATE(BC$4,"+"),Stac!$S41))=FALSE,IF(ISERR(FIND(CONCATENATE(BC$4,"++"),Stac!$S41))=FALSE,IF(ISERR(FIND(CONCATENATE(BC$4,"+++"),Stac!$S41))=FALSE,"+++","++"),"+")," ")," ")</f>
        <v>+++</v>
      </c>
      <c r="BD41" s="47" t="str">
        <f>IF(ISERR(FIND(BD$4,Stac!$S41))=FALSE,IF(ISERR(FIND(CONCATENATE(BD$4,"+"),Stac!$S41))=FALSE,IF(ISERR(FIND(CONCATENATE(BD$4,"++"),Stac!$S41))=FALSE,IF(ISERR(FIND(CONCATENATE(BD$4,"+++"),Stac!$S41))=FALSE,"+++","++"),"+")," ")," ")</f>
        <v/>
      </c>
      <c r="BE41" s="47" t="str">
        <f>IF(ISERR(FIND(BE$4,Stac!$S41))=FALSE,IF(ISERR(FIND(CONCATENATE(BE$4,"+"),Stac!$S41))=FALSE,IF(ISERR(FIND(CONCATENATE(BE$4,"++"),Stac!$S41))=FALSE,IF(ISERR(FIND(CONCATENATE(BE$4,"+++"),Stac!$S41))=FALSE,"+++","++"),"+")," ")," ")</f>
        <v/>
      </c>
      <c r="BF41" s="47" t="str">
        <f>IF(ISERR(FIND(BF$4,Stac!$S41))=FALSE,IF(ISERR(FIND(CONCATENATE(BF$4,"+"),Stac!$S41))=FALSE,IF(ISERR(FIND(CONCATENATE(BF$4,"++"),Stac!$S41))=FALSE,IF(ISERR(FIND(CONCATENATE(BF$4,"+++"),Stac!$S41))=FALSE,"+++","++"),"+")," ")," ")</f>
        <v/>
      </c>
      <c r="BG41" s="47" t="str">
        <f>IF(ISERR(FIND(BG$4,Stac!$S41))=FALSE,IF(ISERR(FIND(CONCATENATE(BG$4,"+"),Stac!$S41))=FALSE,IF(ISERR(FIND(CONCATENATE(BG$4,"++"),Stac!$S41))=FALSE,IF(ISERR(FIND(CONCATENATE(BG$4,"+++"),Stac!$S41))=FALSE,"+++","++"),"+")," ")," ")</f>
        <v/>
      </c>
      <c r="BH41" s="47" t="str">
        <f>IF(ISERR(FIND(BH$4,Stac!$S41))=FALSE,IF(ISERR(FIND(CONCATENATE(BH$4,"+"),Stac!$S41))=FALSE,IF(ISERR(FIND(CONCATENATE(BH$4,"++"),Stac!$S41))=FALSE,IF(ISERR(FIND(CONCATENATE(BH$4,"+++"),Stac!$S41))=FALSE,"+++","++"),"+")," ")," ")</f>
        <v/>
      </c>
      <c r="BI41" s="47" t="str">
        <f>IF(ISERR(FIND(BI$4,Stac!$S41))=FALSE,IF(ISERR(FIND(CONCATENATE(BI$4,"+"),Stac!$S41))=FALSE,IF(ISERR(FIND(CONCATENATE(BI$4,"++"),Stac!$S41))=FALSE,IF(ISERR(FIND(CONCATENATE(BI$4,"+++"),Stac!$S41))=FALSE,"+++","++"),"+")," ")," ")</f>
        <v/>
      </c>
      <c r="BJ41" s="47" t="str">
        <f>IF(ISERR(FIND(BJ$4,Stac!$S41))=FALSE,IF(ISERR(FIND(CONCATENATE(BJ$4,"+"),Stac!$S41))=FALSE,IF(ISERR(FIND(CONCATENATE(BJ$4,"++"),Stac!$S41))=FALSE,IF(ISERR(FIND(CONCATENATE(BJ$4,"+++"),Stac!$S41))=FALSE,"+++","++"),"+")," ")," ")</f>
        <v/>
      </c>
      <c r="BK41" s="47" t="str">
        <f>IF(ISERR(FIND(BK$4,Stac!$S41))=FALSE,IF(ISERR(FIND(CONCATENATE(BK$4,"+"),Stac!$S41))=FALSE,IF(ISERR(FIND(CONCATENATE(BK$4,"++"),Stac!$S41))=FALSE,IF(ISERR(FIND(CONCATENATE(BK$4,"+++"),Stac!$S41))=FALSE,"+++","++"),"+")," ")," ")</f>
        <v/>
      </c>
      <c r="BL41" s="47" t="str">
        <f>IF(ISERR(FIND(BL$4,Stac!$S41))=FALSE,IF(ISERR(FIND(CONCATENATE(BL$4,"+"),Stac!$S41))=FALSE,IF(ISERR(FIND(CONCATENATE(BL$4,"++"),Stac!$S41))=FALSE,IF(ISERR(FIND(CONCATENATE(BL$4,"+++"),Stac!$S41))=FALSE,"+++","++"),"+")," ")," ")</f>
        <v/>
      </c>
      <c r="BM41" s="47" t="str">
        <f>IF(ISERR(FIND(BM$4,Stac!$S41))=FALSE,IF(ISERR(FIND(CONCATENATE(BM$4,"+"),Stac!$S41))=FALSE,IF(ISERR(FIND(CONCATENATE(BM$4,"++"),Stac!$S41))=FALSE,IF(ISERR(FIND(CONCATENATE(BM$4,"+++"),Stac!$S41))=FALSE,"+++","++"),"+")," ")," ")</f>
        <v/>
      </c>
      <c r="BN41" s="112" t="str">
        <f>Stac!C41</f>
        <v>Mechanika i wytrzymałość materiałów</v>
      </c>
      <c r="BO41" s="47" t="str">
        <f>IF(ISERR(FIND(BO$4,Stac!$T41))=FALSE,IF(ISERR(FIND(CONCATENATE(BO$4,"+"),Stac!$T41))=FALSE,IF(ISERR(FIND(CONCATENATE(BO$4,"++"),Stac!$T41))=FALSE,IF(ISERR(FIND(CONCATENATE(BO$4,"+++"),Stac!$T41))=FALSE,"+++","++"),"+")," ")," ")</f>
        <v>+</v>
      </c>
      <c r="BP41" s="47" t="str">
        <f>IF(ISERR(FIND(BP$4,Stac!$T41))=FALSE,IF(ISERR(FIND(CONCATENATE(BP$4,"+"),Stac!$T41))=FALSE,IF(ISERR(FIND(CONCATENATE(BP$4,"++"),Stac!$T41))=FALSE,IF(ISERR(FIND(CONCATENATE(BP$4,"+++"),Stac!$T41))=FALSE,"+++","++"),"+")," ")," ")</f>
        <v/>
      </c>
      <c r="BQ41" s="47" t="str">
        <f>IF(ISERR(FIND(BQ$4,Stac!$T41))=FALSE,IF(ISERR(FIND(CONCATENATE(BQ$4,"+"),Stac!$T41))=FALSE,IF(ISERR(FIND(CONCATENATE(BQ$4,"++"),Stac!$T41))=FALSE,IF(ISERR(FIND(CONCATENATE(BQ$4,"+++"),Stac!$T41))=FALSE,"+++","++"),"+")," ")," ")</f>
        <v/>
      </c>
      <c r="BR41" s="47" t="str">
        <f>IF(ISERR(FIND(BR$4,Stac!$T41))=FALSE,IF(ISERR(FIND(CONCATENATE(BR$4,"+"),Stac!$T41))=FALSE,IF(ISERR(FIND(CONCATENATE(BR$4,"++"),Stac!$T41))=FALSE,IF(ISERR(FIND(CONCATENATE(BR$4,"+++"),Stac!$T41))=FALSE,"+++","++"),"+")," ")," ")</f>
        <v/>
      </c>
      <c r="BS41" s="47" t="str">
        <f>IF(ISERR(FIND(BS$4,Stac!$T41))=FALSE,IF(ISERR(FIND(CONCATENATE(BS$4,"+"),Stac!$T41))=FALSE,IF(ISERR(FIND(CONCATENATE(BS$4,"++"),Stac!$T41))=FALSE,IF(ISERR(FIND(CONCATENATE(BS$4,"+++"),Stac!$T41))=FALSE,"+++","++"),"+")," ")," ")</f>
        <v/>
      </c>
      <c r="BT41" s="47" t="str">
        <f>IF(ISERR(FIND(BT$4,Stac!$T41))=FALSE,IF(ISERR(FIND(CONCATENATE(BT$4,"+"),Stac!$T41))=FALSE,IF(ISERR(FIND(CONCATENATE(BT$4,"++"),Stac!$T41))=FALSE,IF(ISERR(FIND(CONCATENATE(BT$4,"+++"),Stac!$T41))=FALSE,"+++","++"),"+")," ")," ")</f>
        <v/>
      </c>
      <c r="BU41" s="47" t="str">
        <f>IF(ISERR(FIND(BU$4,Stac!$T41))=FALSE,IF(ISERR(FIND(CONCATENATE(BU$4,"+"),Stac!$T41))=FALSE,IF(ISERR(FIND(CONCATENATE(BU$4,"++"),Stac!$T41))=FALSE,IF(ISERR(FIND(CONCATENATE(BU$4,"+++"),Stac!$T41))=FALSE,"+++","++"),"+")," ")," ")</f>
        <v/>
      </c>
    </row>
    <row r="42" spans="1:73">
      <c r="A42" s="88" t="str">
        <f>Stac!C42</f>
        <v>Teoria i przetwarzanie sygnałów</v>
      </c>
      <c r="B42" s="47" t="str">
        <f>IF(ISERR(FIND(B$4,Stac!$R42))=FALSE,IF(ISERR(FIND(CONCATENATE(B$4,"+"),Stac!$R42))=FALSE,IF(ISERR(FIND(CONCATENATE(B$4,"++"),Stac!$R42))=FALSE,IF(ISERR(FIND(CONCATENATE(B$4,"+++"),Stac!$R42))=FALSE,"+++","++"),"+")," ")," ")</f>
        <v>+</v>
      </c>
      <c r="C42" s="47" t="str">
        <f>IF(ISERR(FIND(C$4,Stac!$R42))=FALSE,IF(ISERR(FIND(CONCATENATE(C$4,"+"),Stac!$R42))=FALSE,IF(ISERR(FIND(CONCATENATE(C$4,"++"),Stac!$R42))=FALSE,IF(ISERR(FIND(CONCATENATE(C$4,"+++"),Stac!$R42))=FALSE,"+++","++"),"+")," ")," ")</f>
        <v/>
      </c>
      <c r="D42" s="47" t="str">
        <f>IF(ISERR(FIND(D$4,Stac!$R42))=FALSE,IF(ISERR(FIND(CONCATENATE(D$4,"+"),Stac!$R42))=FALSE,IF(ISERR(FIND(CONCATENATE(D$4,"++"),Stac!$R42))=FALSE,IF(ISERR(FIND(CONCATENATE(D$4,"+++"),Stac!$R42))=FALSE,"+++","++"),"+")," ")," ")</f>
        <v/>
      </c>
      <c r="E42" s="47" t="str">
        <f>IF(ISERR(FIND(E$4,Stac!$R42))=FALSE,IF(ISERR(FIND(CONCATENATE(E$4,"+"),Stac!$R42))=FALSE,IF(ISERR(FIND(CONCATENATE(E$4,"++"),Stac!$R42))=FALSE,IF(ISERR(FIND(CONCATENATE(E$4,"+++"),Stac!$R42))=FALSE,"+++","++"),"+")," ")," ")</f>
        <v/>
      </c>
      <c r="F42" s="47" t="str">
        <f>IF(ISERR(FIND(F$4,Stac!$R42))=FALSE,IF(ISERR(FIND(CONCATENATE(F$4,"+"),Stac!$R42))=FALSE,IF(ISERR(FIND(CONCATENATE(F$4,"++"),Stac!$R42))=FALSE,IF(ISERR(FIND(CONCATENATE(F$4,"+++"),Stac!$R42))=FALSE,"+++","++"),"+")," ")," ")</f>
        <v>++</v>
      </c>
      <c r="G42" s="47" t="str">
        <f>IF(ISERR(FIND(G$4,Stac!$R42))=FALSE,IF(ISERR(FIND(CONCATENATE(G$4,"+"),Stac!$R42))=FALSE,IF(ISERR(FIND(CONCATENATE(G$4,"++"),Stac!$R42))=FALSE,IF(ISERR(FIND(CONCATENATE(G$4,"+++"),Stac!$R42))=FALSE,"+++","++"),"+")," ")," ")</f>
        <v/>
      </c>
      <c r="H42" s="47" t="str">
        <f>IF(ISERR(FIND(H$4,Stac!$R42))=FALSE,IF(ISERR(FIND(CONCATENATE(H$4,"+"),Stac!$R42))=FALSE,IF(ISERR(FIND(CONCATENATE(H$4,"++"),Stac!$R42))=FALSE,IF(ISERR(FIND(CONCATENATE(H$4,"+++"),Stac!$R42))=FALSE,"+++","++"),"+")," ")," ")</f>
        <v/>
      </c>
      <c r="I42" s="47" t="str">
        <f>IF(ISERR(FIND(I$4,Stac!$R42))=FALSE,IF(ISERR(FIND(CONCATENATE(I$4,"+"),Stac!$R42))=FALSE,IF(ISERR(FIND(CONCATENATE(I$4,"++"),Stac!$R42))=FALSE,IF(ISERR(FIND(CONCATENATE(I$4,"+++"),Stac!$R42))=FALSE,"+++","++"),"+")," ")," ")</f>
        <v/>
      </c>
      <c r="J42" s="47" t="str">
        <f>IF(ISERR(FIND(J$4,Stac!$R42))=FALSE,IF(ISERR(FIND(CONCATENATE(J$4,"+"),Stac!$R42))=FALSE,IF(ISERR(FIND(CONCATENATE(J$4,"++"),Stac!$R42))=FALSE,IF(ISERR(FIND(CONCATENATE(J$4,"+++"),Stac!$R42))=FALSE,"+++","++"),"+")," ")," ")</f>
        <v/>
      </c>
      <c r="K42" s="47" t="str">
        <f>IF(ISERR(FIND(K$4,Stac!$R42))=FALSE,IF(ISERR(FIND(CONCATENATE(K$4,"+"),Stac!$R42))=FALSE,IF(ISERR(FIND(CONCATENATE(K$4,"++"),Stac!$R42))=FALSE,IF(ISERR(FIND(CONCATENATE(K$4,"+++"),Stac!$R42))=FALSE,"+++","++"),"+")," ")," ")</f>
        <v/>
      </c>
      <c r="L42" s="47" t="str">
        <f>IF(ISERR(FIND(L$4,Stac!$R42))=FALSE,IF(ISERR(FIND(CONCATENATE(L$4,"+"),Stac!$R42))=FALSE,IF(ISERR(FIND(CONCATENATE(L$4,"++"),Stac!$R42))=FALSE,IF(ISERR(FIND(CONCATENATE(L$4,"+++"),Stac!$R42))=FALSE,"+++","++"),"+")," ")," ")</f>
        <v/>
      </c>
      <c r="M42" s="47" t="str">
        <f>IF(ISERR(FIND(M$4,Stac!$R42))=FALSE,IF(ISERR(FIND(CONCATENATE(M$4,"+"),Stac!$R42))=FALSE,IF(ISERR(FIND(CONCATENATE(M$4,"++"),Stac!$R42))=FALSE,IF(ISERR(FIND(CONCATENATE(M$4,"+++"),Stac!$R42))=FALSE,"+++","++"),"+")," ")," ")</f>
        <v/>
      </c>
      <c r="N42" s="47" t="str">
        <f>IF(ISERR(FIND(N$4,Stac!$R42))=FALSE,IF(ISERR(FIND(CONCATENATE(N$4,"+"),Stac!$R42))=FALSE,IF(ISERR(FIND(CONCATENATE(N$4,"++"),Stac!$R42))=FALSE,IF(ISERR(FIND(CONCATENATE(N$4,"+++"),Stac!$R42))=FALSE,"+++","++"),"+")," ")," ")</f>
        <v/>
      </c>
      <c r="O42" s="47" t="str">
        <f>IF(ISERR(FIND(O$4,Stac!$R42))=FALSE,IF(ISERR(FIND(CONCATENATE(O$4,"+"),Stac!$R42))=FALSE,IF(ISERR(FIND(CONCATENATE(O$4,"++"),Stac!$R42))=FALSE,IF(ISERR(FIND(CONCATENATE(O$4,"+++"),Stac!$R42))=FALSE,"+++","++"),"+")," ")," ")</f>
        <v/>
      </c>
      <c r="P42" s="47" t="str">
        <f>IF(ISERR(FIND(P$4,Stac!$R42))=FALSE,IF(ISERR(FIND(CONCATENATE(P$4,"+"),Stac!$R42))=FALSE,IF(ISERR(FIND(CONCATENATE(P$4,"++"),Stac!$R42))=FALSE,IF(ISERR(FIND(CONCATENATE(P$4,"+++"),Stac!$R42))=FALSE,"+++","++"),"+")," ")," ")</f>
        <v/>
      </c>
      <c r="Q42" s="47" t="str">
        <f>IF(ISERR(FIND(Q$4,Stac!$R42))=FALSE,IF(ISERR(FIND(CONCATENATE(Q$4,"+"),Stac!$R42))=FALSE,IF(ISERR(FIND(CONCATENATE(Q$4,"++"),Stac!$R42))=FALSE,IF(ISERR(FIND(CONCATENATE(Q$4,"+++"),Stac!$R42))=FALSE,"+++","++"),"+")," ")," ")</f>
        <v/>
      </c>
      <c r="R42" s="47" t="str">
        <f>IF(ISERR(FIND(R$4,Stac!$R42))=FALSE,IF(ISERR(FIND(CONCATENATE(R$4,"+"),Stac!$R42))=FALSE,IF(ISERR(FIND(CONCATENATE(R$4,"++"),Stac!$R42))=FALSE,IF(ISERR(FIND(CONCATENATE(R$4,"+++"),Stac!$R42))=FALSE,"+++","++"),"+")," ")," ")</f>
        <v/>
      </c>
      <c r="S42" s="47" t="str">
        <f>IF(ISERR(FIND(S$4,Stac!$R42))=FALSE,IF(ISERR(FIND(CONCATENATE(S$4,"+"),Stac!$R42))=FALSE,IF(ISERR(FIND(CONCATENATE(S$4,"++"),Stac!$R42))=FALSE,IF(ISERR(FIND(CONCATENATE(S$4,"+++"),Stac!$R42))=FALSE,"+++","++"),"+")," ")," ")</f>
        <v/>
      </c>
      <c r="T42" s="47" t="str">
        <f>IF(ISERR(FIND(T$4,Stac!$R42))=FALSE,IF(ISERR(FIND(CONCATENATE(T$4,"+"),Stac!$R42))=FALSE,IF(ISERR(FIND(CONCATENATE(T$4,"++"),Stac!$R42))=FALSE,IF(ISERR(FIND(CONCATENATE(T$4,"+++"),Stac!$R42))=FALSE,"+++","++"),"+")," ")," ")</f>
        <v/>
      </c>
      <c r="U42" s="47" t="str">
        <f>IF(ISERR(FIND(U$4,Stac!$R42))=FALSE,IF(ISERR(FIND(CONCATENATE(U$4,"+"),Stac!$R42))=FALSE,IF(ISERR(FIND(CONCATENATE(U$4,"++"),Stac!$R42))=FALSE,IF(ISERR(FIND(CONCATENATE(U$4,"+++"),Stac!$R42))=FALSE,"+++","++"),"+")," ")," ")</f>
        <v/>
      </c>
      <c r="V42" s="47" t="str">
        <f>IF(ISERR(FIND(V$4,Stac!$R42))=FALSE,IF(ISERR(FIND(CONCATENATE(V$4,"+"),Stac!$R42))=FALSE,IF(ISERR(FIND(CONCATENATE(V$4,"++"),Stac!$R42))=FALSE,IF(ISERR(FIND(CONCATENATE(V$4,"+++"),Stac!$R42))=FALSE,"+++","++"),"+")," ")," ")</f>
        <v/>
      </c>
      <c r="W42" s="47" t="str">
        <f>IF(ISERR(FIND(W$4,Stac!$R42))=FALSE,IF(ISERR(FIND(CONCATENATE(W$4,"+"),Stac!$R42))=FALSE,IF(ISERR(FIND(CONCATENATE(W$4,"++"),Stac!$R42))=FALSE,IF(ISERR(FIND(CONCATENATE(W$4,"+++"),Stac!$R42))=FALSE,"+++","++"),"+")," ")," ")</f>
        <v/>
      </c>
      <c r="X42" s="47" t="str">
        <f>IF(ISERR(FIND(X$4,Stac!$R42))=FALSE,IF(ISERR(FIND(CONCATENATE(X$4,"+"),Stac!$R42))=FALSE,IF(ISERR(FIND(CONCATENATE(X$4,"++"),Stac!$R42))=FALSE,IF(ISERR(FIND(CONCATENATE(X$4,"+++"),Stac!$R42))=FALSE,"+++","++"),"+")," ")," ")</f>
        <v/>
      </c>
      <c r="Y42" s="47" t="str">
        <f>IF(ISERR(FIND(Y$4,Stac!$R42))=FALSE,IF(ISERR(FIND(CONCATENATE(Y$4,"+"),Stac!$R42))=FALSE,IF(ISERR(FIND(CONCATENATE(Y$4,"++"),Stac!$R42))=FALSE,IF(ISERR(FIND(CONCATENATE(Y$4,"+++"),Stac!$R42))=FALSE,"+++","++"),"+")," ")," ")</f>
        <v/>
      </c>
      <c r="Z42" s="47" t="str">
        <f>IF(ISERR(FIND(Z$4,Stac!$R42))=FALSE,IF(ISERR(FIND(CONCATENATE(Z$4,"+"),Stac!$R42))=FALSE,IF(ISERR(FIND(CONCATENATE(Z$4,"++"),Stac!$R42))=FALSE,IF(ISERR(FIND(CONCATENATE(Z$4,"+++"),Stac!$R42))=FALSE,"+++","++"),"+")," ")," ")</f>
        <v/>
      </c>
      <c r="AA42" s="47" t="str">
        <f>IF(ISERR(FIND(AA$4,Stac!$R42))=FALSE,IF(ISERR(FIND(CONCATENATE(AA$4,"+"),Stac!$R42))=FALSE,IF(ISERR(FIND(CONCATENATE(AA$4,"++"),Stac!$R42))=FALSE,IF(ISERR(FIND(CONCATENATE(AA$4,"+++"),Stac!$R42))=FALSE,"+++","++"),"+")," ")," ")</f>
        <v/>
      </c>
      <c r="AB42" s="47" t="str">
        <f>IF(ISERR(FIND(AB$4,Stac!$R42))=FALSE,IF(ISERR(FIND(CONCATENATE(AB$4,"+"),Stac!$R42))=FALSE,IF(ISERR(FIND(CONCATENATE(AB$4,"++"),Stac!$R42))=FALSE,IF(ISERR(FIND(CONCATENATE(AB$4,"+++"),Stac!$R42))=FALSE,"+++","++"),"+")," ")," ")</f>
        <v/>
      </c>
      <c r="AC42" s="47" t="str">
        <f>IF(ISERR(FIND(AC$4,Stac!$R42))=FALSE,IF(ISERR(FIND(CONCATENATE(AC$4,"+"),Stac!$R42))=FALSE,IF(ISERR(FIND(CONCATENATE(AC$4,"++"),Stac!$R42))=FALSE,IF(ISERR(FIND(CONCATENATE(AC$4,"+++"),Stac!$R42))=FALSE,"+++","++"),"+")," ")," ")</f>
        <v/>
      </c>
      <c r="AD42" s="112" t="str">
        <f>Stac!C42</f>
        <v>Teoria i przetwarzanie sygnałów</v>
      </c>
      <c r="AE42" s="47" t="str">
        <f>IF(ISERR(FIND(AE$4,Stac!$S42))=FALSE,IF(ISERR(FIND(CONCATENATE(AE$4,"+"),Stac!$S42))=FALSE,IF(ISERR(FIND(CONCATENATE(AE$4,"++"),Stac!$S42))=FALSE,IF(ISERR(FIND(CONCATENATE(AE$4,"+++"),Stac!$S42))=FALSE,"+++","++"),"+")," ")," ")</f>
        <v/>
      </c>
      <c r="AF42" s="47" t="str">
        <f>IF(ISERR(FIND(AF$4,Stac!$S42))=FALSE,IF(ISERR(FIND(CONCATENATE(AF$4,"+"),Stac!$S42))=FALSE,IF(ISERR(FIND(CONCATENATE(AF$4,"++"),Stac!$S42))=FALSE,IF(ISERR(FIND(CONCATENATE(AF$4,"+++"),Stac!$S42))=FALSE,"+++","++"),"+")," ")," ")</f>
        <v/>
      </c>
      <c r="AG42" s="47" t="str">
        <f>IF(ISERR(FIND(AG$4,Stac!$S42))=FALSE,IF(ISERR(FIND(CONCATENATE(AG$4,"+"),Stac!$S42))=FALSE,IF(ISERR(FIND(CONCATENATE(AG$4,"++"),Stac!$S42))=FALSE,IF(ISERR(FIND(CONCATENATE(AG$4,"+++"),Stac!$S42))=FALSE,"+++","++"),"+")," ")," ")</f>
        <v/>
      </c>
      <c r="AH42" s="47" t="str">
        <f>IF(ISERR(FIND(AH$4,Stac!$S42))=FALSE,IF(ISERR(FIND(CONCATENATE(AH$4,"+"),Stac!$S42))=FALSE,IF(ISERR(FIND(CONCATENATE(AH$4,"++"),Stac!$S42))=FALSE,IF(ISERR(FIND(CONCATENATE(AH$4,"+++"),Stac!$S42))=FALSE,"+++","++"),"+")," ")," ")</f>
        <v/>
      </c>
      <c r="AI42" s="47" t="str">
        <f>IF(ISERR(FIND(AI$4,Stac!$S42))=FALSE,IF(ISERR(FIND(CONCATENATE(AI$4,"+"),Stac!$S42))=FALSE,IF(ISERR(FIND(CONCATENATE(AI$4,"++"),Stac!$S42))=FALSE,IF(ISERR(FIND(CONCATENATE(AI$4,"+++"),Stac!$S42))=FALSE,"+++","++"),"+")," ")," ")</f>
        <v/>
      </c>
      <c r="AJ42" s="47" t="str">
        <f>IF(ISERR(FIND(AJ$4,Stac!$S42))=FALSE,IF(ISERR(FIND(CONCATENATE(AJ$4,"+"),Stac!$S42))=FALSE,IF(ISERR(FIND(CONCATENATE(AJ$4,"++"),Stac!$S42))=FALSE,IF(ISERR(FIND(CONCATENATE(AJ$4,"+++"),Stac!$S42))=FALSE,"+++","++"),"+")," ")," ")</f>
        <v/>
      </c>
      <c r="AK42" s="47" t="str">
        <f>IF(ISERR(FIND(AK$4,Stac!$S42))=FALSE,IF(ISERR(FIND(CONCATENATE(AK$4,"+"),Stac!$S42))=FALSE,IF(ISERR(FIND(CONCATENATE(AK$4,"++"),Stac!$S42))=FALSE,IF(ISERR(FIND(CONCATENATE(AK$4,"+++"),Stac!$S42))=FALSE,"+++","++"),"+")," ")," ")</f>
        <v/>
      </c>
      <c r="AL42" s="47" t="str">
        <f>IF(ISERR(FIND(AL$4,Stac!$S42))=FALSE,IF(ISERR(FIND(CONCATENATE(AL$4,"+"),Stac!$S42))=FALSE,IF(ISERR(FIND(CONCATENATE(AL$4,"++"),Stac!$S42))=FALSE,IF(ISERR(FIND(CONCATENATE(AL$4,"+++"),Stac!$S42))=FALSE,"+++","++"),"+")," ")," ")</f>
        <v/>
      </c>
      <c r="AM42" s="47" t="str">
        <f>IF(ISERR(FIND(AM$4,Stac!$S42))=FALSE,IF(ISERR(FIND(CONCATENATE(AM$4,"+"),Stac!$S42))=FALSE,IF(ISERR(FIND(CONCATENATE(AM$4,"++"),Stac!$S42))=FALSE,IF(ISERR(FIND(CONCATENATE(AM$4,"+++"),Stac!$S42))=FALSE,"+++","++"),"+")," ")," ")</f>
        <v>+++</v>
      </c>
      <c r="AN42" s="47" t="str">
        <f>IF(ISERR(FIND(AN$4,Stac!$S42))=FALSE,IF(ISERR(FIND(CONCATENATE(AN$4,"+"),Stac!$S42))=FALSE,IF(ISERR(FIND(CONCATENATE(AN$4,"++"),Stac!$S42))=FALSE,IF(ISERR(FIND(CONCATENATE(AN$4,"+++"),Stac!$S42))=FALSE,"+++","++"),"+")," ")," ")</f>
        <v/>
      </c>
      <c r="AO42" s="47" t="str">
        <f>IF(ISERR(FIND(AO$4,Stac!$S42))=FALSE,IF(ISERR(FIND(CONCATENATE(AO$4,"+"),Stac!$S42))=FALSE,IF(ISERR(FIND(CONCATENATE(AO$4,"++"),Stac!$S42))=FALSE,IF(ISERR(FIND(CONCATENATE(AO$4,"+++"),Stac!$S42))=FALSE,"+++","++"),"+")," ")," ")</f>
        <v/>
      </c>
      <c r="AP42" s="47" t="str">
        <f>IF(ISERR(FIND(AP$4,Stac!$S42))=FALSE,IF(ISERR(FIND(CONCATENATE(AP$4,"+"),Stac!$S42))=FALSE,IF(ISERR(FIND(CONCATENATE(AP$4,"++"),Stac!$S42))=FALSE,IF(ISERR(FIND(CONCATENATE(AP$4,"+++"),Stac!$S42))=FALSE,"+++","++"),"+")," ")," ")</f>
        <v/>
      </c>
      <c r="AQ42" s="47" t="str">
        <f>IF(ISERR(FIND(AQ$4,Stac!$S42))=FALSE,IF(ISERR(FIND(CONCATENATE(AQ$4,"+"),Stac!$S42))=FALSE,IF(ISERR(FIND(CONCATENATE(AQ$4,"++"),Stac!$S42))=FALSE,IF(ISERR(FIND(CONCATENATE(AQ$4,"+++"),Stac!$S42))=FALSE,"+++","++"),"+")," ")," ")</f>
        <v/>
      </c>
      <c r="AR42" s="47" t="str">
        <f>IF(ISERR(FIND(AR$4,Stac!$S42))=FALSE,IF(ISERR(FIND(CONCATENATE(AR$4,"+"),Stac!$S42))=FALSE,IF(ISERR(FIND(CONCATENATE(AR$4,"++"),Stac!$S42))=FALSE,IF(ISERR(FIND(CONCATENATE(AR$4,"+++"),Stac!$S42))=FALSE,"+++","++"),"+")," ")," ")</f>
        <v/>
      </c>
      <c r="AS42" s="47" t="str">
        <f>IF(ISERR(FIND(AS$4,Stac!$S42))=FALSE,IF(ISERR(FIND(CONCATENATE(AS$4,"+"),Stac!$S42))=FALSE,IF(ISERR(FIND(CONCATENATE(AS$4,"++"),Stac!$S42))=FALSE,IF(ISERR(FIND(CONCATENATE(AS$4,"+++"),Stac!$S42))=FALSE,"+++","++"),"+")," ")," ")</f>
        <v/>
      </c>
      <c r="AT42" s="47" t="str">
        <f>IF(ISERR(FIND(AT$4,Stac!$S42))=FALSE,IF(ISERR(FIND(CONCATENATE(AT$4,"+"),Stac!$S42))=FALSE,IF(ISERR(FIND(CONCATENATE(AT$4,"++"),Stac!$S42))=FALSE,IF(ISERR(FIND(CONCATENATE(AT$4,"+++"),Stac!$S42))=FALSE,"+++","++"),"+")," ")," ")</f>
        <v/>
      </c>
      <c r="AU42" s="47" t="str">
        <f>IF(ISERR(FIND(AU$4,Stac!$S42))=FALSE,IF(ISERR(FIND(CONCATENATE(AU$4,"+"),Stac!$S42))=FALSE,IF(ISERR(FIND(CONCATENATE(AU$4,"++"),Stac!$S42))=FALSE,IF(ISERR(FIND(CONCATENATE(AU$4,"+++"),Stac!$S42))=FALSE,"+++","++"),"+")," ")," ")</f>
        <v/>
      </c>
      <c r="AV42" s="47" t="str">
        <f>IF(ISERR(FIND(AV$4,Stac!$S42))=FALSE,IF(ISERR(FIND(CONCATENATE(AV$4,"+"),Stac!$S42))=FALSE,IF(ISERR(FIND(CONCATENATE(AV$4,"++"),Stac!$S42))=FALSE,IF(ISERR(FIND(CONCATENATE(AV$4,"+++"),Stac!$S42))=FALSE,"+++","++"),"+")," ")," ")</f>
        <v/>
      </c>
      <c r="AW42" s="47" t="str">
        <f>IF(ISERR(FIND(AW$4,Stac!$S42))=FALSE,IF(ISERR(FIND(CONCATENATE(AW$4,"+"),Stac!$S42))=FALSE,IF(ISERR(FIND(CONCATENATE(AW$4,"++"),Stac!$S42))=FALSE,IF(ISERR(FIND(CONCATENATE(AW$4,"+++"),Stac!$S42))=FALSE,"+++","++"),"+")," ")," ")</f>
        <v/>
      </c>
      <c r="AX42" s="47" t="str">
        <f>IF(ISERR(FIND(AX$4,Stac!$S42))=FALSE,IF(ISERR(FIND(CONCATENATE(AX$4,"+"),Stac!$S42))=FALSE,IF(ISERR(FIND(CONCATENATE(AX$4,"++"),Stac!$S42))=FALSE,IF(ISERR(FIND(CONCATENATE(AX$4,"+++"),Stac!$S42))=FALSE,"+++","++"),"+")," ")," ")</f>
        <v/>
      </c>
      <c r="AY42" s="47" t="str">
        <f>IF(ISERR(FIND(AY$4,Stac!$S42))=FALSE,IF(ISERR(FIND(CONCATENATE(AY$4,"+"),Stac!$S42))=FALSE,IF(ISERR(FIND(CONCATENATE(AY$4,"++"),Stac!$S42))=FALSE,IF(ISERR(FIND(CONCATENATE(AY$4,"+++"),Stac!$S42))=FALSE,"+++","++"),"+")," ")," ")</f>
        <v/>
      </c>
      <c r="AZ42" s="47" t="str">
        <f>IF(ISERR(FIND(AZ$4,Stac!$S42))=FALSE,IF(ISERR(FIND(CONCATENATE(AZ$4,"+"),Stac!$S42))=FALSE,IF(ISERR(FIND(CONCATENATE(AZ$4,"++"),Stac!$S42))=FALSE,IF(ISERR(FIND(CONCATENATE(AZ$4,"+++"),Stac!$S42))=FALSE,"+++","++"),"+")," ")," ")</f>
        <v/>
      </c>
      <c r="BA42" s="47" t="str">
        <f>IF(ISERR(FIND(BA$4,Stac!$S42))=FALSE,IF(ISERR(FIND(CONCATENATE(BA$4,"+"),Stac!$S42))=FALSE,IF(ISERR(FIND(CONCATENATE(BA$4,"++"),Stac!$S42))=FALSE,IF(ISERR(FIND(CONCATENATE(BA$4,"+++"),Stac!$S42))=FALSE,"+++","++"),"+")," ")," ")</f>
        <v/>
      </c>
      <c r="BB42" s="47" t="str">
        <f>IF(ISERR(FIND(BB$4,Stac!$S42))=FALSE,IF(ISERR(FIND(CONCATENATE(BB$4,"+"),Stac!$S42))=FALSE,IF(ISERR(FIND(CONCATENATE(BB$4,"++"),Stac!$S42))=FALSE,IF(ISERR(FIND(CONCATENATE(BB$4,"+++"),Stac!$S42))=FALSE,"+++","++"),"+")," ")," ")</f>
        <v/>
      </c>
      <c r="BC42" s="47" t="str">
        <f>IF(ISERR(FIND(BC$4,Stac!$S42))=FALSE,IF(ISERR(FIND(CONCATENATE(BC$4,"+"),Stac!$S42))=FALSE,IF(ISERR(FIND(CONCATENATE(BC$4,"++"),Stac!$S42))=FALSE,IF(ISERR(FIND(CONCATENATE(BC$4,"+++"),Stac!$S42))=FALSE,"+++","++"),"+")," ")," ")</f>
        <v/>
      </c>
      <c r="BD42" s="47" t="str">
        <f>IF(ISERR(FIND(BD$4,Stac!$S42))=FALSE,IF(ISERR(FIND(CONCATENATE(BD$4,"+"),Stac!$S42))=FALSE,IF(ISERR(FIND(CONCATENATE(BD$4,"++"),Stac!$S42))=FALSE,IF(ISERR(FIND(CONCATENATE(BD$4,"+++"),Stac!$S42))=FALSE,"+++","++"),"+")," ")," ")</f>
        <v/>
      </c>
      <c r="BE42" s="47" t="str">
        <f>IF(ISERR(FIND(BE$4,Stac!$S42))=FALSE,IF(ISERR(FIND(CONCATENATE(BE$4,"+"),Stac!$S42))=FALSE,IF(ISERR(FIND(CONCATENATE(BE$4,"++"),Stac!$S42))=FALSE,IF(ISERR(FIND(CONCATENATE(BE$4,"+++"),Stac!$S42))=FALSE,"+++","++"),"+")," ")," ")</f>
        <v/>
      </c>
      <c r="BF42" s="47" t="str">
        <f>IF(ISERR(FIND(BF$4,Stac!$S42))=FALSE,IF(ISERR(FIND(CONCATENATE(BF$4,"+"),Stac!$S42))=FALSE,IF(ISERR(FIND(CONCATENATE(BF$4,"++"),Stac!$S42))=FALSE,IF(ISERR(FIND(CONCATENATE(BF$4,"+++"),Stac!$S42))=FALSE,"+++","++"),"+")," ")," ")</f>
        <v/>
      </c>
      <c r="BG42" s="47" t="str">
        <f>IF(ISERR(FIND(BG$4,Stac!$S42))=FALSE,IF(ISERR(FIND(CONCATENATE(BG$4,"+"),Stac!$S42))=FALSE,IF(ISERR(FIND(CONCATENATE(BG$4,"++"),Stac!$S42))=FALSE,IF(ISERR(FIND(CONCATENATE(BG$4,"+++"),Stac!$S42))=FALSE,"+++","++"),"+")," ")," ")</f>
        <v/>
      </c>
      <c r="BH42" s="47" t="str">
        <f>IF(ISERR(FIND(BH$4,Stac!$S42))=FALSE,IF(ISERR(FIND(CONCATENATE(BH$4,"+"),Stac!$S42))=FALSE,IF(ISERR(FIND(CONCATENATE(BH$4,"++"),Stac!$S42))=FALSE,IF(ISERR(FIND(CONCATENATE(BH$4,"+++"),Stac!$S42))=FALSE,"+++","++"),"+")," ")," ")</f>
        <v/>
      </c>
      <c r="BI42" s="47" t="str">
        <f>IF(ISERR(FIND(BI$4,Stac!$S42))=FALSE,IF(ISERR(FIND(CONCATENATE(BI$4,"+"),Stac!$S42))=FALSE,IF(ISERR(FIND(CONCATENATE(BI$4,"++"),Stac!$S42))=FALSE,IF(ISERR(FIND(CONCATENATE(BI$4,"+++"),Stac!$S42))=FALSE,"+++","++"),"+")," ")," ")</f>
        <v/>
      </c>
      <c r="BJ42" s="47" t="str">
        <f>IF(ISERR(FIND(BJ$4,Stac!$S42))=FALSE,IF(ISERR(FIND(CONCATENATE(BJ$4,"+"),Stac!$S42))=FALSE,IF(ISERR(FIND(CONCATENATE(BJ$4,"++"),Stac!$S42))=FALSE,IF(ISERR(FIND(CONCATENATE(BJ$4,"+++"),Stac!$S42))=FALSE,"+++","++"),"+")," ")," ")</f>
        <v/>
      </c>
      <c r="BK42" s="47" t="str">
        <f>IF(ISERR(FIND(BK$4,Stac!$S42))=FALSE,IF(ISERR(FIND(CONCATENATE(BK$4,"+"),Stac!$S42))=FALSE,IF(ISERR(FIND(CONCATENATE(BK$4,"++"),Stac!$S42))=FALSE,IF(ISERR(FIND(CONCATENATE(BK$4,"+++"),Stac!$S42))=FALSE,"+++","++"),"+")," ")," ")</f>
        <v/>
      </c>
      <c r="BL42" s="47" t="str">
        <f>IF(ISERR(FIND(BL$4,Stac!$S42))=FALSE,IF(ISERR(FIND(CONCATENATE(BL$4,"+"),Stac!$S42))=FALSE,IF(ISERR(FIND(CONCATENATE(BL$4,"++"),Stac!$S42))=FALSE,IF(ISERR(FIND(CONCATENATE(BL$4,"+++"),Stac!$S42))=FALSE,"+++","++"),"+")," ")," ")</f>
        <v/>
      </c>
      <c r="BM42" s="47" t="str">
        <f>IF(ISERR(FIND(BM$4,Stac!$S42))=FALSE,IF(ISERR(FIND(CONCATENATE(BM$4,"+"),Stac!$S42))=FALSE,IF(ISERR(FIND(CONCATENATE(BM$4,"++"),Stac!$S42))=FALSE,IF(ISERR(FIND(CONCATENATE(BM$4,"+++"),Stac!$S42))=FALSE,"+++","++"),"+")," ")," ")</f>
        <v/>
      </c>
      <c r="BN42" s="112" t="str">
        <f>Stac!C42</f>
        <v>Teoria i przetwarzanie sygnałów</v>
      </c>
      <c r="BO42" s="47" t="str">
        <f>IF(ISERR(FIND(BO$4,Stac!$T42))=FALSE,IF(ISERR(FIND(CONCATENATE(BO$4,"+"),Stac!$T42))=FALSE,IF(ISERR(FIND(CONCATENATE(BO$4,"++"),Stac!$T42))=FALSE,IF(ISERR(FIND(CONCATENATE(BO$4,"+++"),Stac!$T42))=FALSE,"+++","++"),"+")," ")," ")</f>
        <v>+</v>
      </c>
      <c r="BP42" s="47" t="str">
        <f>IF(ISERR(FIND(BP$4,Stac!$T42))=FALSE,IF(ISERR(FIND(CONCATENATE(BP$4,"+"),Stac!$T42))=FALSE,IF(ISERR(FIND(CONCATENATE(BP$4,"++"),Stac!$T42))=FALSE,IF(ISERR(FIND(CONCATENATE(BP$4,"+++"),Stac!$T42))=FALSE,"+++","++"),"+")," ")," ")</f>
        <v/>
      </c>
      <c r="BQ42" s="47" t="str">
        <f>IF(ISERR(FIND(BQ$4,Stac!$T42))=FALSE,IF(ISERR(FIND(CONCATENATE(BQ$4,"+"),Stac!$T42))=FALSE,IF(ISERR(FIND(CONCATENATE(BQ$4,"++"),Stac!$T42))=FALSE,IF(ISERR(FIND(CONCATENATE(BQ$4,"+++"),Stac!$T42))=FALSE,"+++","++"),"+")," ")," ")</f>
        <v/>
      </c>
      <c r="BR42" s="47" t="str">
        <f>IF(ISERR(FIND(BR$4,Stac!$T42))=FALSE,IF(ISERR(FIND(CONCATENATE(BR$4,"+"),Stac!$T42))=FALSE,IF(ISERR(FIND(CONCATENATE(BR$4,"++"),Stac!$T42))=FALSE,IF(ISERR(FIND(CONCATENATE(BR$4,"+++"),Stac!$T42))=FALSE,"+++","++"),"+")," ")," ")</f>
        <v/>
      </c>
      <c r="BS42" s="47" t="str">
        <f>IF(ISERR(FIND(BS$4,Stac!$T42))=FALSE,IF(ISERR(FIND(CONCATENATE(BS$4,"+"),Stac!$T42))=FALSE,IF(ISERR(FIND(CONCATENATE(BS$4,"++"),Stac!$T42))=FALSE,IF(ISERR(FIND(CONCATENATE(BS$4,"+++"),Stac!$T42))=FALSE,"+++","++"),"+")," ")," ")</f>
        <v/>
      </c>
      <c r="BT42" s="47" t="str">
        <f>IF(ISERR(FIND(BT$4,Stac!$T42))=FALSE,IF(ISERR(FIND(CONCATENATE(BT$4,"+"),Stac!$T42))=FALSE,IF(ISERR(FIND(CONCATENATE(BT$4,"++"),Stac!$T42))=FALSE,IF(ISERR(FIND(CONCATENATE(BT$4,"+++"),Stac!$T42))=FALSE,"+++","++"),"+")," ")," ")</f>
        <v/>
      </c>
      <c r="BU42" s="47" t="str">
        <f>IF(ISERR(FIND(BU$4,Stac!$T42))=FALSE,IF(ISERR(FIND(CONCATENATE(BU$4,"+"),Stac!$T42))=FALSE,IF(ISERR(FIND(CONCATENATE(BU$4,"++"),Stac!$T42))=FALSE,IF(ISERR(FIND(CONCATENATE(BU$4,"+++"),Stac!$T42))=FALSE,"+++","++"),"+")," ")," ")</f>
        <v/>
      </c>
    </row>
    <row r="43" spans="1:73">
      <c r="A43" s="88" t="str">
        <f>Stac!C44</f>
        <v>Język obcy</v>
      </c>
      <c r="B43" s="47" t="str">
        <f>IF(ISERR(FIND(B$4,Stac!$R44))=FALSE,IF(ISERR(FIND(CONCATENATE(B$4,"+"),Stac!$R44))=FALSE,IF(ISERR(FIND(CONCATENATE(B$4,"++"),Stac!$R44))=FALSE,IF(ISERR(FIND(CONCATENATE(B$4,"+++"),Stac!$R44))=FALSE,"+++","++"),"+")," ")," ")</f>
        <v/>
      </c>
      <c r="C43" s="47" t="str">
        <f>IF(ISERR(FIND(C$4,Stac!$R44))=FALSE,IF(ISERR(FIND(CONCATENATE(C$4,"+"),Stac!$R44))=FALSE,IF(ISERR(FIND(CONCATENATE(C$4,"++"),Stac!$R44))=FALSE,IF(ISERR(FIND(CONCATENATE(C$4,"+++"),Stac!$R44))=FALSE,"+++","++"),"+")," ")," ")</f>
        <v/>
      </c>
      <c r="D43" s="47" t="str">
        <f>IF(ISERR(FIND(D$4,Stac!$R44))=FALSE,IF(ISERR(FIND(CONCATENATE(D$4,"+"),Stac!$R44))=FALSE,IF(ISERR(FIND(CONCATENATE(D$4,"++"),Stac!$R44))=FALSE,IF(ISERR(FIND(CONCATENATE(D$4,"+++"),Stac!$R44))=FALSE,"+++","++"),"+")," ")," ")</f>
        <v/>
      </c>
      <c r="E43" s="47" t="str">
        <f>IF(ISERR(FIND(E$4,Stac!$R44))=FALSE,IF(ISERR(FIND(CONCATENATE(E$4,"+"),Stac!$R44))=FALSE,IF(ISERR(FIND(CONCATENATE(E$4,"++"),Stac!$R44))=FALSE,IF(ISERR(FIND(CONCATENATE(E$4,"+++"),Stac!$R44))=FALSE,"+++","++"),"+")," ")," ")</f>
        <v/>
      </c>
      <c r="F43" s="47" t="str">
        <f>IF(ISERR(FIND(F$4,Stac!$R44))=FALSE,IF(ISERR(FIND(CONCATENATE(F$4,"+"),Stac!$R44))=FALSE,IF(ISERR(FIND(CONCATENATE(F$4,"++"),Stac!$R44))=FALSE,IF(ISERR(FIND(CONCATENATE(F$4,"+++"),Stac!$R44))=FALSE,"+++","++"),"+")," ")," ")</f>
        <v/>
      </c>
      <c r="G43" s="47" t="str">
        <f>IF(ISERR(FIND(G$4,Stac!$R44))=FALSE,IF(ISERR(FIND(CONCATENATE(G$4,"+"),Stac!$R44))=FALSE,IF(ISERR(FIND(CONCATENATE(G$4,"++"),Stac!$R44))=FALSE,IF(ISERR(FIND(CONCATENATE(G$4,"+++"),Stac!$R44))=FALSE,"+++","++"),"+")," ")," ")</f>
        <v/>
      </c>
      <c r="H43" s="47" t="str">
        <f>IF(ISERR(FIND(H$4,Stac!$R44))=FALSE,IF(ISERR(FIND(CONCATENATE(H$4,"+"),Stac!$R44))=FALSE,IF(ISERR(FIND(CONCATENATE(H$4,"++"),Stac!$R44))=FALSE,IF(ISERR(FIND(CONCATENATE(H$4,"+++"),Stac!$R44))=FALSE,"+++","++"),"+")," ")," ")</f>
        <v/>
      </c>
      <c r="I43" s="47" t="str">
        <f>IF(ISERR(FIND(I$4,Stac!$R44))=FALSE,IF(ISERR(FIND(CONCATENATE(I$4,"+"),Stac!$R44))=FALSE,IF(ISERR(FIND(CONCATENATE(I$4,"++"),Stac!$R44))=FALSE,IF(ISERR(FIND(CONCATENATE(I$4,"+++"),Stac!$R44))=FALSE,"+++","++"),"+")," ")," ")</f>
        <v/>
      </c>
      <c r="J43" s="47" t="str">
        <f>IF(ISERR(FIND(J$4,Stac!$R44))=FALSE,IF(ISERR(FIND(CONCATENATE(J$4,"+"),Stac!$R44))=FALSE,IF(ISERR(FIND(CONCATENATE(J$4,"++"),Stac!$R44))=FALSE,IF(ISERR(FIND(CONCATENATE(J$4,"+++"),Stac!$R44))=FALSE,"+++","++"),"+")," ")," ")</f>
        <v/>
      </c>
      <c r="K43" s="47" t="str">
        <f>IF(ISERR(FIND(K$4,Stac!$R44))=FALSE,IF(ISERR(FIND(CONCATENATE(K$4,"+"),Stac!$R44))=FALSE,IF(ISERR(FIND(CONCATENATE(K$4,"++"),Stac!$R44))=FALSE,IF(ISERR(FIND(CONCATENATE(K$4,"+++"),Stac!$R44))=FALSE,"+++","++"),"+")," ")," ")</f>
        <v/>
      </c>
      <c r="L43" s="47" t="str">
        <f>IF(ISERR(FIND(L$4,Stac!$R44))=FALSE,IF(ISERR(FIND(CONCATENATE(L$4,"+"),Stac!$R44))=FALSE,IF(ISERR(FIND(CONCATENATE(L$4,"++"),Stac!$R44))=FALSE,IF(ISERR(FIND(CONCATENATE(L$4,"+++"),Stac!$R44))=FALSE,"+++","++"),"+")," ")," ")</f>
        <v/>
      </c>
      <c r="M43" s="47" t="str">
        <f>IF(ISERR(FIND(M$4,Stac!$R44))=FALSE,IF(ISERR(FIND(CONCATENATE(M$4,"+"),Stac!$R44))=FALSE,IF(ISERR(FIND(CONCATENATE(M$4,"++"),Stac!$R44))=FALSE,IF(ISERR(FIND(CONCATENATE(M$4,"+++"),Stac!$R44))=FALSE,"+++","++"),"+")," ")," ")</f>
        <v/>
      </c>
      <c r="N43" s="47" t="str">
        <f>IF(ISERR(FIND(N$4,Stac!$R44))=FALSE,IF(ISERR(FIND(CONCATENATE(N$4,"+"),Stac!$R44))=FALSE,IF(ISERR(FIND(CONCATENATE(N$4,"++"),Stac!$R44))=FALSE,IF(ISERR(FIND(CONCATENATE(N$4,"+++"),Stac!$R44))=FALSE,"+++","++"),"+")," ")," ")</f>
        <v/>
      </c>
      <c r="O43" s="47" t="str">
        <f>IF(ISERR(FIND(O$4,Stac!$R44))=FALSE,IF(ISERR(FIND(CONCATENATE(O$4,"+"),Stac!$R44))=FALSE,IF(ISERR(FIND(CONCATENATE(O$4,"++"),Stac!$R44))=FALSE,IF(ISERR(FIND(CONCATENATE(O$4,"+++"),Stac!$R44))=FALSE,"+++","++"),"+")," ")," ")</f>
        <v/>
      </c>
      <c r="P43" s="47" t="str">
        <f>IF(ISERR(FIND(P$4,Stac!$R44))=FALSE,IF(ISERR(FIND(CONCATENATE(P$4,"+"),Stac!$R44))=FALSE,IF(ISERR(FIND(CONCATENATE(P$4,"++"),Stac!$R44))=FALSE,IF(ISERR(FIND(CONCATENATE(P$4,"+++"),Stac!$R44))=FALSE,"+++","++"),"+")," ")," ")</f>
        <v/>
      </c>
      <c r="Q43" s="47" t="str">
        <f>IF(ISERR(FIND(Q$4,Stac!$R44))=FALSE,IF(ISERR(FIND(CONCATENATE(Q$4,"+"),Stac!$R44))=FALSE,IF(ISERR(FIND(CONCATENATE(Q$4,"++"),Stac!$R44))=FALSE,IF(ISERR(FIND(CONCATENATE(Q$4,"+++"),Stac!$R44))=FALSE,"+++","++"),"+")," ")," ")</f>
        <v/>
      </c>
      <c r="R43" s="47" t="str">
        <f>IF(ISERR(FIND(R$4,Stac!$R44))=FALSE,IF(ISERR(FIND(CONCATENATE(R$4,"+"),Stac!$R44))=FALSE,IF(ISERR(FIND(CONCATENATE(R$4,"++"),Stac!$R44))=FALSE,IF(ISERR(FIND(CONCATENATE(R$4,"+++"),Stac!$R44))=FALSE,"+++","++"),"+")," ")," ")</f>
        <v/>
      </c>
      <c r="S43" s="47" t="str">
        <f>IF(ISERR(FIND(S$4,Stac!$R44))=FALSE,IF(ISERR(FIND(CONCATENATE(S$4,"+"),Stac!$R44))=FALSE,IF(ISERR(FIND(CONCATENATE(S$4,"++"),Stac!$R44))=FALSE,IF(ISERR(FIND(CONCATENATE(S$4,"+++"),Stac!$R44))=FALSE,"+++","++"),"+")," ")," ")</f>
        <v/>
      </c>
      <c r="T43" s="47" t="str">
        <f>IF(ISERR(FIND(T$4,Stac!$R44))=FALSE,IF(ISERR(FIND(CONCATENATE(T$4,"+"),Stac!$R44))=FALSE,IF(ISERR(FIND(CONCATENATE(T$4,"++"),Stac!$R44))=FALSE,IF(ISERR(FIND(CONCATENATE(T$4,"+++"),Stac!$R44))=FALSE,"+++","++"),"+")," ")," ")</f>
        <v/>
      </c>
      <c r="U43" s="47" t="str">
        <f>IF(ISERR(FIND(U$4,Stac!$R44))=FALSE,IF(ISERR(FIND(CONCATENATE(U$4,"+"),Stac!$R44))=FALSE,IF(ISERR(FIND(CONCATENATE(U$4,"++"),Stac!$R44))=FALSE,IF(ISERR(FIND(CONCATENATE(U$4,"+++"),Stac!$R44))=FALSE,"+++","++"),"+")," ")," ")</f>
        <v/>
      </c>
      <c r="V43" s="47" t="str">
        <f>IF(ISERR(FIND(V$4,Stac!$R44))=FALSE,IF(ISERR(FIND(CONCATENATE(V$4,"+"),Stac!$R44))=FALSE,IF(ISERR(FIND(CONCATENATE(V$4,"++"),Stac!$R44))=FALSE,IF(ISERR(FIND(CONCATENATE(V$4,"+++"),Stac!$R44))=FALSE,"+++","++"),"+")," ")," ")</f>
        <v/>
      </c>
      <c r="W43" s="47" t="str">
        <f>IF(ISERR(FIND(W$4,Stac!$R44))=FALSE,IF(ISERR(FIND(CONCATENATE(W$4,"+"),Stac!$R44))=FALSE,IF(ISERR(FIND(CONCATENATE(W$4,"++"),Stac!$R44))=FALSE,IF(ISERR(FIND(CONCATENATE(W$4,"+++"),Stac!$R44))=FALSE,"+++","++"),"+")," ")," ")</f>
        <v/>
      </c>
      <c r="X43" s="47" t="str">
        <f>IF(ISERR(FIND(X$4,Stac!$R44))=FALSE,IF(ISERR(FIND(CONCATENATE(X$4,"+"),Stac!$R44))=FALSE,IF(ISERR(FIND(CONCATENATE(X$4,"++"),Stac!$R44))=FALSE,IF(ISERR(FIND(CONCATENATE(X$4,"+++"),Stac!$R44))=FALSE,"+++","++"),"+")," ")," ")</f>
        <v/>
      </c>
      <c r="Y43" s="47" t="str">
        <f>IF(ISERR(FIND(Y$4,Stac!$R44))=FALSE,IF(ISERR(FIND(CONCATENATE(Y$4,"+"),Stac!$R44))=FALSE,IF(ISERR(FIND(CONCATENATE(Y$4,"++"),Stac!$R44))=FALSE,IF(ISERR(FIND(CONCATENATE(Y$4,"+++"),Stac!$R44))=FALSE,"+++","++"),"+")," ")," ")</f>
        <v/>
      </c>
      <c r="Z43" s="47" t="str">
        <f>IF(ISERR(FIND(Z$4,Stac!$R44))=FALSE,IF(ISERR(FIND(CONCATENATE(Z$4,"+"),Stac!$R44))=FALSE,IF(ISERR(FIND(CONCATENATE(Z$4,"++"),Stac!$R44))=FALSE,IF(ISERR(FIND(CONCATENATE(Z$4,"+++"),Stac!$R44))=FALSE,"+++","++"),"+")," ")," ")</f>
        <v/>
      </c>
      <c r="AA43" s="47" t="str">
        <f>IF(ISERR(FIND(AA$4,Stac!$R44))=FALSE,IF(ISERR(FIND(CONCATENATE(AA$4,"+"),Stac!$R44))=FALSE,IF(ISERR(FIND(CONCATENATE(AA$4,"++"),Stac!$R44))=FALSE,IF(ISERR(FIND(CONCATENATE(AA$4,"+++"),Stac!$R44))=FALSE,"+++","++"),"+")," ")," ")</f>
        <v/>
      </c>
      <c r="AB43" s="47" t="str">
        <f>IF(ISERR(FIND(AB$4,Stac!$R44))=FALSE,IF(ISERR(FIND(CONCATENATE(AB$4,"+"),Stac!$R44))=FALSE,IF(ISERR(FIND(CONCATENATE(AB$4,"++"),Stac!$R44))=FALSE,IF(ISERR(FIND(CONCATENATE(AB$4,"+++"),Stac!$R44))=FALSE,"+++","++"),"+")," ")," ")</f>
        <v/>
      </c>
      <c r="AC43" s="47" t="str">
        <f>IF(ISERR(FIND(AC$4,Stac!$R44))=FALSE,IF(ISERR(FIND(CONCATENATE(AC$4,"+"),Stac!$R44))=FALSE,IF(ISERR(FIND(CONCATENATE(AC$4,"++"),Stac!$R44))=FALSE,IF(ISERR(FIND(CONCATENATE(AC$4,"+++"),Stac!$R44))=FALSE,"+++","++"),"+")," ")," ")</f>
        <v/>
      </c>
      <c r="AD43" s="112" t="str">
        <f>Stac!C44</f>
        <v>Język obcy</v>
      </c>
      <c r="AE43" s="47" t="str">
        <f>IF(ISERR(FIND(AE$4,Stac!$S44))=FALSE,IF(ISERR(FIND(CONCATENATE(AE$4,"+"),Stac!$S44))=FALSE,IF(ISERR(FIND(CONCATENATE(AE$4,"++"),Stac!$S44))=FALSE,IF(ISERR(FIND(CONCATENATE(AE$4,"+++"),Stac!$S44))=FALSE,"+++","++"),"+")," ")," ")</f>
        <v>+</v>
      </c>
      <c r="AF43" s="47" t="str">
        <f>IF(ISERR(FIND(AF$4,Stac!$S44))=FALSE,IF(ISERR(FIND(CONCATENATE(AF$4,"+"),Stac!$S44))=FALSE,IF(ISERR(FIND(CONCATENATE(AF$4,"++"),Stac!$S44))=FALSE,IF(ISERR(FIND(CONCATENATE(AF$4,"+++"),Stac!$S44))=FALSE,"+++","++"),"+")," ")," ")</f>
        <v/>
      </c>
      <c r="AG43" s="47" t="str">
        <f>IF(ISERR(FIND(AG$4,Stac!$S44))=FALSE,IF(ISERR(FIND(CONCATENATE(AG$4,"+"),Stac!$S44))=FALSE,IF(ISERR(FIND(CONCATENATE(AG$4,"++"),Stac!$S44))=FALSE,IF(ISERR(FIND(CONCATENATE(AG$4,"+++"),Stac!$S44))=FALSE,"+++","++"),"+")," ")," ")</f>
        <v/>
      </c>
      <c r="AH43" s="47" t="str">
        <f>IF(ISERR(FIND(AH$4,Stac!$S44))=FALSE,IF(ISERR(FIND(CONCATENATE(AH$4,"+"),Stac!$S44))=FALSE,IF(ISERR(FIND(CONCATENATE(AH$4,"++"),Stac!$S44))=FALSE,IF(ISERR(FIND(CONCATENATE(AH$4,"+++"),Stac!$S44))=FALSE,"+++","++"),"+")," ")," ")</f>
        <v>++</v>
      </c>
      <c r="AI43" s="47" t="str">
        <f>IF(ISERR(FIND(AI$4,Stac!$S44))=FALSE,IF(ISERR(FIND(CONCATENATE(AI$4,"+"),Stac!$S44))=FALSE,IF(ISERR(FIND(CONCATENATE(AI$4,"++"),Stac!$S44))=FALSE,IF(ISERR(FIND(CONCATENATE(AI$4,"+++"),Stac!$S44))=FALSE,"+++","++"),"+")," ")," ")</f>
        <v>+</v>
      </c>
      <c r="AJ43" s="47" t="str">
        <f>IF(ISERR(FIND(AJ$4,Stac!$S44))=FALSE,IF(ISERR(FIND(CONCATENATE(AJ$4,"+"),Stac!$S44))=FALSE,IF(ISERR(FIND(CONCATENATE(AJ$4,"++"),Stac!$S44))=FALSE,IF(ISERR(FIND(CONCATENATE(AJ$4,"+++"),Stac!$S44))=FALSE,"+++","++"),"+")," ")," ")</f>
        <v/>
      </c>
      <c r="AK43" s="47" t="str">
        <f>IF(ISERR(FIND(AK$4,Stac!$S44))=FALSE,IF(ISERR(FIND(CONCATENATE(AK$4,"+"),Stac!$S44))=FALSE,IF(ISERR(FIND(CONCATENATE(AK$4,"++"),Stac!$S44))=FALSE,IF(ISERR(FIND(CONCATENATE(AK$4,"+++"),Stac!$S44))=FALSE,"+++","++"),"+")," ")," ")</f>
        <v>+++</v>
      </c>
      <c r="AL43" s="47" t="str">
        <f>IF(ISERR(FIND(AL$4,Stac!$S44))=FALSE,IF(ISERR(FIND(CONCATENATE(AL$4,"+"),Stac!$S44))=FALSE,IF(ISERR(FIND(CONCATENATE(AL$4,"++"),Stac!$S44))=FALSE,IF(ISERR(FIND(CONCATENATE(AL$4,"+++"),Stac!$S44))=FALSE,"+++","++"),"+")," ")," ")</f>
        <v/>
      </c>
      <c r="AM43" s="47" t="str">
        <f>IF(ISERR(FIND(AM$4,Stac!$S44))=FALSE,IF(ISERR(FIND(CONCATENATE(AM$4,"+"),Stac!$S44))=FALSE,IF(ISERR(FIND(CONCATENATE(AM$4,"++"),Stac!$S44))=FALSE,IF(ISERR(FIND(CONCATENATE(AM$4,"+++"),Stac!$S44))=FALSE,"+++","++"),"+")," ")," ")</f>
        <v/>
      </c>
      <c r="AN43" s="47" t="str">
        <f>IF(ISERR(FIND(AN$4,Stac!$S44))=FALSE,IF(ISERR(FIND(CONCATENATE(AN$4,"+"),Stac!$S44))=FALSE,IF(ISERR(FIND(CONCATENATE(AN$4,"++"),Stac!$S44))=FALSE,IF(ISERR(FIND(CONCATENATE(AN$4,"+++"),Stac!$S44))=FALSE,"+++","++"),"+")," ")," ")</f>
        <v/>
      </c>
      <c r="AO43" s="47" t="str">
        <f>IF(ISERR(FIND(AO$4,Stac!$S44))=FALSE,IF(ISERR(FIND(CONCATENATE(AO$4,"+"),Stac!$S44))=FALSE,IF(ISERR(FIND(CONCATENATE(AO$4,"++"),Stac!$S44))=FALSE,IF(ISERR(FIND(CONCATENATE(AO$4,"+++"),Stac!$S44))=FALSE,"+++","++"),"+")," ")," ")</f>
        <v/>
      </c>
      <c r="AP43" s="47" t="str">
        <f>IF(ISERR(FIND(AP$4,Stac!$S44))=FALSE,IF(ISERR(FIND(CONCATENATE(AP$4,"+"),Stac!$S44))=FALSE,IF(ISERR(FIND(CONCATENATE(AP$4,"++"),Stac!$S44))=FALSE,IF(ISERR(FIND(CONCATENATE(AP$4,"+++"),Stac!$S44))=FALSE,"+++","++"),"+")," ")," ")</f>
        <v/>
      </c>
      <c r="AQ43" s="47" t="str">
        <f>IF(ISERR(FIND(AQ$4,Stac!$S44))=FALSE,IF(ISERR(FIND(CONCATENATE(AQ$4,"+"),Stac!$S44))=FALSE,IF(ISERR(FIND(CONCATENATE(AQ$4,"++"),Stac!$S44))=FALSE,IF(ISERR(FIND(CONCATENATE(AQ$4,"+++"),Stac!$S44))=FALSE,"+++","++"),"+")," ")," ")</f>
        <v/>
      </c>
      <c r="AR43" s="47" t="str">
        <f>IF(ISERR(FIND(AR$4,Stac!$S44))=FALSE,IF(ISERR(FIND(CONCATENATE(AR$4,"+"),Stac!$S44))=FALSE,IF(ISERR(FIND(CONCATENATE(AR$4,"++"),Stac!$S44))=FALSE,IF(ISERR(FIND(CONCATENATE(AR$4,"+++"),Stac!$S44))=FALSE,"+++","++"),"+")," ")," ")</f>
        <v/>
      </c>
      <c r="AS43" s="47" t="str">
        <f>IF(ISERR(FIND(AS$4,Stac!$S44))=FALSE,IF(ISERR(FIND(CONCATENATE(AS$4,"+"),Stac!$S44))=FALSE,IF(ISERR(FIND(CONCATENATE(AS$4,"++"),Stac!$S44))=FALSE,IF(ISERR(FIND(CONCATENATE(AS$4,"+++"),Stac!$S44))=FALSE,"+++","++"),"+")," ")," ")</f>
        <v/>
      </c>
      <c r="AT43" s="47" t="str">
        <f>IF(ISERR(FIND(AT$4,Stac!$S44))=FALSE,IF(ISERR(FIND(CONCATENATE(AT$4,"+"),Stac!$S44))=FALSE,IF(ISERR(FIND(CONCATENATE(AT$4,"++"),Stac!$S44))=FALSE,IF(ISERR(FIND(CONCATENATE(AT$4,"+++"),Stac!$S44))=FALSE,"+++","++"),"+")," ")," ")</f>
        <v/>
      </c>
      <c r="AU43" s="47" t="str">
        <f>IF(ISERR(FIND(AU$4,Stac!$S44))=FALSE,IF(ISERR(FIND(CONCATENATE(AU$4,"+"),Stac!$S44))=FALSE,IF(ISERR(FIND(CONCATENATE(AU$4,"++"),Stac!$S44))=FALSE,IF(ISERR(FIND(CONCATENATE(AU$4,"+++"),Stac!$S44))=FALSE,"+++","++"),"+")," ")," ")</f>
        <v/>
      </c>
      <c r="AV43" s="47" t="str">
        <f>IF(ISERR(FIND(AV$4,Stac!$S44))=FALSE,IF(ISERR(FIND(CONCATENATE(AV$4,"+"),Stac!$S44))=FALSE,IF(ISERR(FIND(CONCATENATE(AV$4,"++"),Stac!$S44))=FALSE,IF(ISERR(FIND(CONCATENATE(AV$4,"+++"),Stac!$S44))=FALSE,"+++","++"),"+")," ")," ")</f>
        <v/>
      </c>
      <c r="AW43" s="47" t="str">
        <f>IF(ISERR(FIND(AW$4,Stac!$S44))=FALSE,IF(ISERR(FIND(CONCATENATE(AW$4,"+"),Stac!$S44))=FALSE,IF(ISERR(FIND(CONCATENATE(AW$4,"++"),Stac!$S44))=FALSE,IF(ISERR(FIND(CONCATENATE(AW$4,"+++"),Stac!$S44))=FALSE,"+++","++"),"+")," ")," ")</f>
        <v/>
      </c>
      <c r="AX43" s="47" t="str">
        <f>IF(ISERR(FIND(AX$4,Stac!$S44))=FALSE,IF(ISERR(FIND(CONCATENATE(AX$4,"+"),Stac!$S44))=FALSE,IF(ISERR(FIND(CONCATENATE(AX$4,"++"),Stac!$S44))=FALSE,IF(ISERR(FIND(CONCATENATE(AX$4,"+++"),Stac!$S44))=FALSE,"+++","++"),"+")," ")," ")</f>
        <v/>
      </c>
      <c r="AY43" s="47" t="str">
        <f>IF(ISERR(FIND(AY$4,Stac!$S44))=FALSE,IF(ISERR(FIND(CONCATENATE(AY$4,"+"),Stac!$S44))=FALSE,IF(ISERR(FIND(CONCATENATE(AY$4,"++"),Stac!$S44))=FALSE,IF(ISERR(FIND(CONCATENATE(AY$4,"+++"),Stac!$S44))=FALSE,"+++","++"),"+")," ")," ")</f>
        <v/>
      </c>
      <c r="AZ43" s="47" t="str">
        <f>IF(ISERR(FIND(AZ$4,Stac!$S44))=FALSE,IF(ISERR(FIND(CONCATENATE(AZ$4,"+"),Stac!$S44))=FALSE,IF(ISERR(FIND(CONCATENATE(AZ$4,"++"),Stac!$S44))=FALSE,IF(ISERR(FIND(CONCATENATE(AZ$4,"+++"),Stac!$S44))=FALSE,"+++","++"),"+")," ")," ")</f>
        <v/>
      </c>
      <c r="BA43" s="47" t="str">
        <f>IF(ISERR(FIND(BA$4,Stac!$S44))=FALSE,IF(ISERR(FIND(CONCATENATE(BA$4,"+"),Stac!$S44))=FALSE,IF(ISERR(FIND(CONCATENATE(BA$4,"++"),Stac!$S44))=FALSE,IF(ISERR(FIND(CONCATENATE(BA$4,"+++"),Stac!$S44))=FALSE,"+++","++"),"+")," ")," ")</f>
        <v/>
      </c>
      <c r="BB43" s="47" t="str">
        <f>IF(ISERR(FIND(BB$4,Stac!$S44))=FALSE,IF(ISERR(FIND(CONCATENATE(BB$4,"+"),Stac!$S44))=FALSE,IF(ISERR(FIND(CONCATENATE(BB$4,"++"),Stac!$S44))=FALSE,IF(ISERR(FIND(CONCATENATE(BB$4,"+++"),Stac!$S44))=FALSE,"+++","++"),"+")," ")," ")</f>
        <v/>
      </c>
      <c r="BC43" s="47" t="str">
        <f>IF(ISERR(FIND(BC$4,Stac!$S44))=FALSE,IF(ISERR(FIND(CONCATENATE(BC$4,"+"),Stac!$S44))=FALSE,IF(ISERR(FIND(CONCATENATE(BC$4,"++"),Stac!$S44))=FALSE,IF(ISERR(FIND(CONCATENATE(BC$4,"+++"),Stac!$S44))=FALSE,"+++","++"),"+")," ")," ")</f>
        <v/>
      </c>
      <c r="BD43" s="47" t="str">
        <f>IF(ISERR(FIND(BD$4,Stac!$S44))=FALSE,IF(ISERR(FIND(CONCATENATE(BD$4,"+"),Stac!$S44))=FALSE,IF(ISERR(FIND(CONCATENATE(BD$4,"++"),Stac!$S44))=FALSE,IF(ISERR(FIND(CONCATENATE(BD$4,"+++"),Stac!$S44))=FALSE,"+++","++"),"+")," ")," ")</f>
        <v/>
      </c>
      <c r="BE43" s="47" t="str">
        <f>IF(ISERR(FIND(BE$4,Stac!$S44))=FALSE,IF(ISERR(FIND(CONCATENATE(BE$4,"+"),Stac!$S44))=FALSE,IF(ISERR(FIND(CONCATENATE(BE$4,"++"),Stac!$S44))=FALSE,IF(ISERR(FIND(CONCATENATE(BE$4,"+++"),Stac!$S44))=FALSE,"+++","++"),"+")," ")," ")</f>
        <v/>
      </c>
      <c r="BF43" s="47" t="str">
        <f>IF(ISERR(FIND(BF$4,Stac!$S44))=FALSE,IF(ISERR(FIND(CONCATENATE(BF$4,"+"),Stac!$S44))=FALSE,IF(ISERR(FIND(CONCATENATE(BF$4,"++"),Stac!$S44))=FALSE,IF(ISERR(FIND(CONCATENATE(BF$4,"+++"),Stac!$S44))=FALSE,"+++","++"),"+")," ")," ")</f>
        <v/>
      </c>
      <c r="BG43" s="47" t="str">
        <f>IF(ISERR(FIND(BG$4,Stac!$S44))=FALSE,IF(ISERR(FIND(CONCATENATE(BG$4,"+"),Stac!$S44))=FALSE,IF(ISERR(FIND(CONCATENATE(BG$4,"++"),Stac!$S44))=FALSE,IF(ISERR(FIND(CONCATENATE(BG$4,"+++"),Stac!$S44))=FALSE,"+++","++"),"+")," ")," ")</f>
        <v/>
      </c>
      <c r="BH43" s="47" t="str">
        <f>IF(ISERR(FIND(BH$4,Stac!$S44))=FALSE,IF(ISERR(FIND(CONCATENATE(BH$4,"+"),Stac!$S44))=FALSE,IF(ISERR(FIND(CONCATENATE(BH$4,"++"),Stac!$S44))=FALSE,IF(ISERR(FIND(CONCATENATE(BH$4,"+++"),Stac!$S44))=FALSE,"+++","++"),"+")," ")," ")</f>
        <v/>
      </c>
      <c r="BI43" s="47" t="str">
        <f>IF(ISERR(FIND(BI$4,Stac!$S44))=FALSE,IF(ISERR(FIND(CONCATENATE(BI$4,"+"),Stac!$S44))=FALSE,IF(ISERR(FIND(CONCATENATE(BI$4,"++"),Stac!$S44))=FALSE,IF(ISERR(FIND(CONCATENATE(BI$4,"+++"),Stac!$S44))=FALSE,"+++","++"),"+")," ")," ")</f>
        <v/>
      </c>
      <c r="BJ43" s="47" t="str">
        <f>IF(ISERR(FIND(BJ$4,Stac!$S44))=FALSE,IF(ISERR(FIND(CONCATENATE(BJ$4,"+"),Stac!$S44))=FALSE,IF(ISERR(FIND(CONCATENATE(BJ$4,"++"),Stac!$S44))=FALSE,IF(ISERR(FIND(CONCATENATE(BJ$4,"+++"),Stac!$S44))=FALSE,"+++","++"),"+")," ")," ")</f>
        <v/>
      </c>
      <c r="BK43" s="47" t="str">
        <f>IF(ISERR(FIND(BK$4,Stac!$S44))=FALSE,IF(ISERR(FIND(CONCATENATE(BK$4,"+"),Stac!$S44))=FALSE,IF(ISERR(FIND(CONCATENATE(BK$4,"++"),Stac!$S44))=FALSE,IF(ISERR(FIND(CONCATENATE(BK$4,"+++"),Stac!$S44))=FALSE,"+++","++"),"+")," ")," ")</f>
        <v/>
      </c>
      <c r="BL43" s="47" t="str">
        <f>IF(ISERR(FIND(BL$4,Stac!$S44))=FALSE,IF(ISERR(FIND(CONCATENATE(BL$4,"+"),Stac!$S44))=FALSE,IF(ISERR(FIND(CONCATENATE(BL$4,"++"),Stac!$S44))=FALSE,IF(ISERR(FIND(CONCATENATE(BL$4,"+++"),Stac!$S44))=FALSE,"+++","++"),"+")," ")," ")</f>
        <v/>
      </c>
      <c r="BM43" s="47" t="str">
        <f>IF(ISERR(FIND(BM$4,Stac!$S44))=FALSE,IF(ISERR(FIND(CONCATENATE(BM$4,"+"),Stac!$S44))=FALSE,IF(ISERR(FIND(CONCATENATE(BM$4,"++"),Stac!$S44))=FALSE,IF(ISERR(FIND(CONCATENATE(BM$4,"+++"),Stac!$S44))=FALSE,"+++","++"),"+")," ")," ")</f>
        <v/>
      </c>
      <c r="BN43" s="112" t="str">
        <f>Stac!C44</f>
        <v>Język obcy</v>
      </c>
      <c r="BO43" s="47" t="str">
        <f>IF(ISERR(FIND(BO$4,Stac!$T44))=FALSE,IF(ISERR(FIND(CONCATENATE(BO$4,"+"),Stac!$T44))=FALSE,IF(ISERR(FIND(CONCATENATE(BO$4,"++"),Stac!$T44))=FALSE,IF(ISERR(FIND(CONCATENATE(BO$4,"+++"),Stac!$T44))=FALSE,"+++","++"),"+")," ")," ")</f>
        <v>+</v>
      </c>
      <c r="BP43" s="47" t="str">
        <f>IF(ISERR(FIND(BP$4,Stac!$T44))=FALSE,IF(ISERR(FIND(CONCATENATE(BP$4,"+"),Stac!$T44))=FALSE,IF(ISERR(FIND(CONCATENATE(BP$4,"++"),Stac!$T44))=FALSE,IF(ISERR(FIND(CONCATENATE(BP$4,"+++"),Stac!$T44))=FALSE,"+++","++"),"+")," ")," ")</f>
        <v/>
      </c>
      <c r="BQ43" s="47" t="str">
        <f>IF(ISERR(FIND(BQ$4,Stac!$T44))=FALSE,IF(ISERR(FIND(CONCATENATE(BQ$4,"+"),Stac!$T44))=FALSE,IF(ISERR(FIND(CONCATENATE(BQ$4,"++"),Stac!$T44))=FALSE,IF(ISERR(FIND(CONCATENATE(BQ$4,"+++"),Stac!$T44))=FALSE,"+++","++"),"+")," ")," ")</f>
        <v/>
      </c>
      <c r="BR43" s="47" t="str">
        <f>IF(ISERR(FIND(BR$4,Stac!$T44))=FALSE,IF(ISERR(FIND(CONCATENATE(BR$4,"+"),Stac!$T44))=FALSE,IF(ISERR(FIND(CONCATENATE(BR$4,"++"),Stac!$T44))=FALSE,IF(ISERR(FIND(CONCATENATE(BR$4,"+++"),Stac!$T44))=FALSE,"+++","++"),"+")," ")," ")</f>
        <v>+</v>
      </c>
      <c r="BS43" s="47" t="str">
        <f>IF(ISERR(FIND(BS$4,Stac!$T44))=FALSE,IF(ISERR(FIND(CONCATENATE(BS$4,"+"),Stac!$T44))=FALSE,IF(ISERR(FIND(CONCATENATE(BS$4,"++"),Stac!$T44))=FALSE,IF(ISERR(FIND(CONCATENATE(BS$4,"+++"),Stac!$T44))=FALSE,"+++","++"),"+")," ")," ")</f>
        <v/>
      </c>
      <c r="BT43" s="47" t="str">
        <f>IF(ISERR(FIND(BT$4,Stac!$T44))=FALSE,IF(ISERR(FIND(CONCATENATE(BT$4,"+"),Stac!$T44))=FALSE,IF(ISERR(FIND(CONCATENATE(BT$4,"++"),Stac!$T44))=FALSE,IF(ISERR(FIND(CONCATENATE(BT$4,"+++"),Stac!$T44))=FALSE,"+++","++"),"+")," ")," ")</f>
        <v/>
      </c>
      <c r="BU43" s="47" t="str">
        <f>IF(ISERR(FIND(BU$4,Stac!$T44))=FALSE,IF(ISERR(FIND(CONCATENATE(BU$4,"+"),Stac!$T44))=FALSE,IF(ISERR(FIND(CONCATENATE(BU$4,"++"),Stac!$T44))=FALSE,IF(ISERR(FIND(CONCATENATE(BU$4,"+++"),Stac!$T44))=FALSE,"+++","++"),"+")," ")," ")</f>
        <v/>
      </c>
    </row>
    <row r="44" spans="1:73">
      <c r="A44" s="88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89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89"/>
      <c r="BO44" s="47"/>
      <c r="BP44" s="47"/>
      <c r="BQ44" s="47"/>
      <c r="BR44" s="47"/>
      <c r="BS44" s="47"/>
      <c r="BT44" s="47"/>
      <c r="BU44" s="47"/>
    </row>
    <row r="45" spans="1:73">
      <c r="A45" s="88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89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89"/>
      <c r="BO45" s="47"/>
      <c r="BP45" s="47"/>
      <c r="BQ45" s="47"/>
      <c r="BR45" s="47"/>
      <c r="BS45" s="47"/>
      <c r="BT45" s="47"/>
      <c r="BU45" s="47"/>
    </row>
    <row r="46" spans="1:73">
      <c r="A46" s="88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89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89"/>
      <c r="BO46" s="47"/>
      <c r="BP46" s="47"/>
      <c r="BQ46" s="47"/>
      <c r="BR46" s="47"/>
      <c r="BS46" s="47"/>
      <c r="BT46" s="47"/>
      <c r="BU46" s="47"/>
    </row>
    <row r="47" spans="1:73">
      <c r="A47" s="89" t="str">
        <f>Stac!C47</f>
        <v>Semestr 4: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89" t="str">
        <f>Stac!C47</f>
        <v>Semestr 4:</v>
      </c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89" t="str">
        <f>Stac!C47</f>
        <v>Semestr 4:</v>
      </c>
      <c r="BO47" s="47"/>
      <c r="BP47" s="47"/>
      <c r="BQ47" s="47"/>
      <c r="BR47" s="47"/>
      <c r="BS47" s="47"/>
      <c r="BT47" s="47"/>
      <c r="BU47" s="47"/>
    </row>
    <row r="48" spans="1:73">
      <c r="A48" s="88" t="str">
        <f>Stac!C48</f>
        <v>Moduł kształcenia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89" t="str">
        <f>Stac!C48</f>
        <v>Moduł kształcenia</v>
      </c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89" t="str">
        <f>Stac!C48</f>
        <v>Moduł kształcenia</v>
      </c>
      <c r="BO48" s="47"/>
      <c r="BP48" s="47"/>
      <c r="BQ48" s="47"/>
      <c r="BR48" s="47"/>
      <c r="BS48" s="47"/>
      <c r="BT48" s="47"/>
      <c r="BU48" s="47"/>
    </row>
    <row r="49" spans="1:73">
      <c r="A49" s="88" t="str">
        <f>Stac!C49</f>
        <v>Elementy i urządzenia automatyki</v>
      </c>
      <c r="B49" s="47" t="str">
        <f>IF(ISERR(FIND(B$4,Stac!$R49))=FALSE,IF(ISERR(FIND(CONCATENATE(B$4,"+"),Stac!$R49))=FALSE,IF(ISERR(FIND(CONCATENATE(B$4,"++"),Stac!$R49))=FALSE,IF(ISERR(FIND(CONCATENATE(B$4,"+++"),Stac!$R49))=FALSE,"+++","++"),"+")," ")," ")</f>
        <v/>
      </c>
      <c r="C49" s="47" t="str">
        <f>IF(ISERR(FIND(C$4,Stac!$R49))=FALSE,IF(ISERR(FIND(CONCATENATE(C$4,"+"),Stac!$R49))=FALSE,IF(ISERR(FIND(CONCATENATE(C$4,"++"),Stac!$R49))=FALSE,IF(ISERR(FIND(CONCATENATE(C$4,"+++"),Stac!$R49))=FALSE,"+++","++"),"+")," ")," ")</f>
        <v/>
      </c>
      <c r="D49" s="47" t="str">
        <f>IF(ISERR(FIND(D$4,Stac!$R49))=FALSE,IF(ISERR(FIND(CONCATENATE(D$4,"+"),Stac!$R49))=FALSE,IF(ISERR(FIND(CONCATENATE(D$4,"++"),Stac!$R49))=FALSE,IF(ISERR(FIND(CONCATENATE(D$4,"+++"),Stac!$R49))=FALSE,"+++","++"),"+")," ")," ")</f>
        <v/>
      </c>
      <c r="E49" s="47" t="str">
        <f>IF(ISERR(FIND(E$4,Stac!$R49))=FALSE,IF(ISERR(FIND(CONCATENATE(E$4,"+"),Stac!$R49))=FALSE,IF(ISERR(FIND(CONCATENATE(E$4,"++"),Stac!$R49))=FALSE,IF(ISERR(FIND(CONCATENATE(E$4,"+++"),Stac!$R49))=FALSE,"+++","++"),"+")," ")," ")</f>
        <v/>
      </c>
      <c r="F49" s="47" t="str">
        <f>IF(ISERR(FIND(F$4,Stac!$R49))=FALSE,IF(ISERR(FIND(CONCATENATE(F$4,"+"),Stac!$R49))=FALSE,IF(ISERR(FIND(CONCATENATE(F$4,"++"),Stac!$R49))=FALSE,IF(ISERR(FIND(CONCATENATE(F$4,"+++"),Stac!$R49))=FALSE,"+++","++"),"+")," ")," ")</f>
        <v/>
      </c>
      <c r="G49" s="47" t="str">
        <f>IF(ISERR(FIND(G$4,Stac!$R49))=FALSE,IF(ISERR(FIND(CONCATENATE(G$4,"+"),Stac!$R49))=FALSE,IF(ISERR(FIND(CONCATENATE(G$4,"++"),Stac!$R49))=FALSE,IF(ISERR(FIND(CONCATENATE(G$4,"+++"),Stac!$R49))=FALSE,"+++","++"),"+")," ")," ")</f>
        <v/>
      </c>
      <c r="H49" s="47" t="str">
        <f>IF(ISERR(FIND(H$4,Stac!$R49))=FALSE,IF(ISERR(FIND(CONCATENATE(H$4,"+"),Stac!$R49))=FALSE,IF(ISERR(FIND(CONCATENATE(H$4,"++"),Stac!$R49))=FALSE,IF(ISERR(FIND(CONCATENATE(H$4,"+++"),Stac!$R49))=FALSE,"+++","++"),"+")," ")," ")</f>
        <v/>
      </c>
      <c r="I49" s="47" t="str">
        <f>IF(ISERR(FIND(I$4,Stac!$R49))=FALSE,IF(ISERR(FIND(CONCATENATE(I$4,"+"),Stac!$R49))=FALSE,IF(ISERR(FIND(CONCATENATE(I$4,"++"),Stac!$R49))=FALSE,IF(ISERR(FIND(CONCATENATE(I$4,"+++"),Stac!$R49))=FALSE,"+++","++"),"+")," ")," ")</f>
        <v/>
      </c>
      <c r="J49" s="47" t="str">
        <f>IF(ISERR(FIND(J$4,Stac!$R49))=FALSE,IF(ISERR(FIND(CONCATENATE(J$4,"+"),Stac!$R49))=FALSE,IF(ISERR(FIND(CONCATENATE(J$4,"++"),Stac!$R49))=FALSE,IF(ISERR(FIND(CONCATENATE(J$4,"+++"),Stac!$R49))=FALSE,"+++","++"),"+")," ")," ")</f>
        <v/>
      </c>
      <c r="K49" s="47" t="str">
        <f>IF(ISERR(FIND(K$4,Stac!$R49))=FALSE,IF(ISERR(FIND(CONCATENATE(K$4,"+"),Stac!$R49))=FALSE,IF(ISERR(FIND(CONCATENATE(K$4,"++"),Stac!$R49))=FALSE,IF(ISERR(FIND(CONCATENATE(K$4,"+++"),Stac!$R49))=FALSE,"+++","++"),"+")," ")," ")</f>
        <v/>
      </c>
      <c r="L49" s="47" t="str">
        <f>IF(ISERR(FIND(L$4,Stac!$R49))=FALSE,IF(ISERR(FIND(CONCATENATE(L$4,"+"),Stac!$R49))=FALSE,IF(ISERR(FIND(CONCATENATE(L$4,"++"),Stac!$R49))=FALSE,IF(ISERR(FIND(CONCATENATE(L$4,"+++"),Stac!$R49))=FALSE,"+++","++"),"+")," ")," ")</f>
        <v>++</v>
      </c>
      <c r="M49" s="47" t="str">
        <f>IF(ISERR(FIND(M$4,Stac!$R49))=FALSE,IF(ISERR(FIND(CONCATENATE(M$4,"+"),Stac!$R49))=FALSE,IF(ISERR(FIND(CONCATENATE(M$4,"++"),Stac!$R49))=FALSE,IF(ISERR(FIND(CONCATENATE(M$4,"+++"),Stac!$R49))=FALSE,"+++","++"),"+")," ")," ")</f>
        <v/>
      </c>
      <c r="N49" s="47" t="str">
        <f>IF(ISERR(FIND(N$4,Stac!$R49))=FALSE,IF(ISERR(FIND(CONCATENATE(N$4,"+"),Stac!$R49))=FALSE,IF(ISERR(FIND(CONCATENATE(N$4,"++"),Stac!$R49))=FALSE,IF(ISERR(FIND(CONCATENATE(N$4,"+++"),Stac!$R49))=FALSE,"+++","++"),"+")," ")," ")</f>
        <v/>
      </c>
      <c r="O49" s="47" t="str">
        <f>IF(ISERR(FIND(O$4,Stac!$R49))=FALSE,IF(ISERR(FIND(CONCATENATE(O$4,"+"),Stac!$R49))=FALSE,IF(ISERR(FIND(CONCATENATE(O$4,"++"),Stac!$R49))=FALSE,IF(ISERR(FIND(CONCATENATE(O$4,"+++"),Stac!$R49))=FALSE,"+++","++"),"+")," ")," ")</f>
        <v/>
      </c>
      <c r="P49" s="47" t="str">
        <f>IF(ISERR(FIND(P$4,Stac!$R49))=FALSE,IF(ISERR(FIND(CONCATENATE(P$4,"+"),Stac!$R49))=FALSE,IF(ISERR(FIND(CONCATENATE(P$4,"++"),Stac!$R49))=FALSE,IF(ISERR(FIND(CONCATENATE(P$4,"+++"),Stac!$R49))=FALSE,"+++","++"),"+")," ")," ")</f>
        <v/>
      </c>
      <c r="Q49" s="47" t="str">
        <f>IF(ISERR(FIND(Q$4,Stac!$R49))=FALSE,IF(ISERR(FIND(CONCATENATE(Q$4,"+"),Stac!$R49))=FALSE,IF(ISERR(FIND(CONCATENATE(Q$4,"++"),Stac!$R49))=FALSE,IF(ISERR(FIND(CONCATENATE(Q$4,"+++"),Stac!$R49))=FALSE,"+++","++"),"+")," ")," ")</f>
        <v/>
      </c>
      <c r="R49" s="47" t="str">
        <f>IF(ISERR(FIND(R$4,Stac!$R49))=FALSE,IF(ISERR(FIND(CONCATENATE(R$4,"+"),Stac!$R49))=FALSE,IF(ISERR(FIND(CONCATENATE(R$4,"++"),Stac!$R49))=FALSE,IF(ISERR(FIND(CONCATENATE(R$4,"+++"),Stac!$R49))=FALSE,"+++","++"),"+")," ")," ")</f>
        <v/>
      </c>
      <c r="S49" s="47" t="str">
        <f>IF(ISERR(FIND(S$4,Stac!$R49))=FALSE,IF(ISERR(FIND(CONCATENATE(S$4,"+"),Stac!$R49))=FALSE,IF(ISERR(FIND(CONCATENATE(S$4,"++"),Stac!$R49))=FALSE,IF(ISERR(FIND(CONCATENATE(S$4,"+++"),Stac!$R49))=FALSE,"+++","++"),"+")," ")," ")</f>
        <v>+++</v>
      </c>
      <c r="T49" s="47" t="str">
        <f>IF(ISERR(FIND(T$4,Stac!$R49))=FALSE,IF(ISERR(FIND(CONCATENATE(T$4,"+"),Stac!$R49))=FALSE,IF(ISERR(FIND(CONCATENATE(T$4,"++"),Stac!$R49))=FALSE,IF(ISERR(FIND(CONCATENATE(T$4,"+++"),Stac!$R49))=FALSE,"+++","++"),"+")," ")," ")</f>
        <v/>
      </c>
      <c r="U49" s="47" t="str">
        <f>IF(ISERR(FIND(U$4,Stac!$R49))=FALSE,IF(ISERR(FIND(CONCATENATE(U$4,"+"),Stac!$R49))=FALSE,IF(ISERR(FIND(CONCATENATE(U$4,"++"),Stac!$R49))=FALSE,IF(ISERR(FIND(CONCATENATE(U$4,"+++"),Stac!$R49))=FALSE,"+++","++"),"+")," ")," ")</f>
        <v>++</v>
      </c>
      <c r="V49" s="47" t="str">
        <f>IF(ISERR(FIND(V$4,Stac!$R49))=FALSE,IF(ISERR(FIND(CONCATENATE(V$4,"+"),Stac!$R49))=FALSE,IF(ISERR(FIND(CONCATENATE(V$4,"++"),Stac!$R49))=FALSE,IF(ISERR(FIND(CONCATENATE(V$4,"+++"),Stac!$R49))=FALSE,"+++","++"),"+")," ")," ")</f>
        <v/>
      </c>
      <c r="W49" s="47" t="str">
        <f>IF(ISERR(FIND(W$4,Stac!$R49))=FALSE,IF(ISERR(FIND(CONCATENATE(W$4,"+"),Stac!$R49))=FALSE,IF(ISERR(FIND(CONCATENATE(W$4,"++"),Stac!$R49))=FALSE,IF(ISERR(FIND(CONCATENATE(W$4,"+++"),Stac!$R49))=FALSE,"+++","++"),"+")," ")," ")</f>
        <v/>
      </c>
      <c r="X49" s="47" t="str">
        <f>IF(ISERR(FIND(X$4,Stac!$R49))=FALSE,IF(ISERR(FIND(CONCATENATE(X$4,"+"),Stac!$R49))=FALSE,IF(ISERR(FIND(CONCATENATE(X$4,"++"),Stac!$R49))=FALSE,IF(ISERR(FIND(CONCATENATE(X$4,"+++"),Stac!$R49))=FALSE,"+++","++"),"+")," ")," ")</f>
        <v/>
      </c>
      <c r="Y49" s="47" t="str">
        <f>IF(ISERR(FIND(Y$4,Stac!$R49))=FALSE,IF(ISERR(FIND(CONCATENATE(Y$4,"+"),Stac!$R49))=FALSE,IF(ISERR(FIND(CONCATENATE(Y$4,"++"),Stac!$R49))=FALSE,IF(ISERR(FIND(CONCATENATE(Y$4,"+++"),Stac!$R49))=FALSE,"+++","++"),"+")," ")," ")</f>
        <v/>
      </c>
      <c r="Z49" s="47" t="str">
        <f>IF(ISERR(FIND(Z$4,Stac!$R49))=FALSE,IF(ISERR(FIND(CONCATENATE(Z$4,"+"),Stac!$R49))=FALSE,IF(ISERR(FIND(CONCATENATE(Z$4,"++"),Stac!$R49))=FALSE,IF(ISERR(FIND(CONCATENATE(Z$4,"+++"),Stac!$R49))=FALSE,"+++","++"),"+")," ")," ")</f>
        <v/>
      </c>
      <c r="AA49" s="47" t="str">
        <f>IF(ISERR(FIND(AA$4,Stac!$R49))=FALSE,IF(ISERR(FIND(CONCATENATE(AA$4,"+"),Stac!$R49))=FALSE,IF(ISERR(FIND(CONCATENATE(AA$4,"++"),Stac!$R49))=FALSE,IF(ISERR(FIND(CONCATENATE(AA$4,"+++"),Stac!$R49))=FALSE,"+++","++"),"+")," ")," ")</f>
        <v/>
      </c>
      <c r="AB49" s="47" t="str">
        <f>IF(ISERR(FIND(AB$4,Stac!$R49))=FALSE,IF(ISERR(FIND(CONCATENATE(AB$4,"+"),Stac!$R49))=FALSE,IF(ISERR(FIND(CONCATENATE(AB$4,"++"),Stac!$R49))=FALSE,IF(ISERR(FIND(CONCATENATE(AB$4,"+++"),Stac!$R49))=FALSE,"+++","++"),"+")," ")," ")</f>
        <v/>
      </c>
      <c r="AC49" s="47" t="str">
        <f>IF(ISERR(FIND(AC$4,Stac!$R49))=FALSE,IF(ISERR(FIND(CONCATENATE(AC$4,"+"),Stac!$R49))=FALSE,IF(ISERR(FIND(CONCATENATE(AC$4,"++"),Stac!$R49))=FALSE,IF(ISERR(FIND(CONCATENATE(AC$4,"+++"),Stac!$R49))=FALSE,"+++","++"),"+")," ")," ")</f>
        <v/>
      </c>
      <c r="AD49" s="112" t="str">
        <f>Stac!C49</f>
        <v>Elementy i urządzenia automatyki</v>
      </c>
      <c r="AE49" s="47" t="str">
        <f>IF(ISERR(FIND(AE$4,Stac!$S49))=FALSE,IF(ISERR(FIND(CONCATENATE(AE$4,"+"),Stac!$S49))=FALSE,IF(ISERR(FIND(CONCATENATE(AE$4,"++"),Stac!$S49))=FALSE,IF(ISERR(FIND(CONCATENATE(AE$4,"+++"),Stac!$S49))=FALSE,"+++","++"),"+")," ")," ")</f>
        <v/>
      </c>
      <c r="AF49" s="47" t="str">
        <f>IF(ISERR(FIND(AF$4,Stac!$S49))=FALSE,IF(ISERR(FIND(CONCATENATE(AF$4,"+"),Stac!$S49))=FALSE,IF(ISERR(FIND(CONCATENATE(AF$4,"++"),Stac!$S49))=FALSE,IF(ISERR(FIND(CONCATENATE(AF$4,"+++"),Stac!$S49))=FALSE,"+++","++"),"+")," ")," ")</f>
        <v/>
      </c>
      <c r="AG49" s="47" t="str">
        <f>IF(ISERR(FIND(AG$4,Stac!$S49))=FALSE,IF(ISERR(FIND(CONCATENATE(AG$4,"+"),Stac!$S49))=FALSE,IF(ISERR(FIND(CONCATENATE(AG$4,"++"),Stac!$S49))=FALSE,IF(ISERR(FIND(CONCATENATE(AG$4,"+++"),Stac!$S49))=FALSE,"+++","++"),"+")," ")," ")</f>
        <v/>
      </c>
      <c r="AH49" s="47" t="str">
        <f>IF(ISERR(FIND(AH$4,Stac!$S49))=FALSE,IF(ISERR(FIND(CONCATENATE(AH$4,"+"),Stac!$S49))=FALSE,IF(ISERR(FIND(CONCATENATE(AH$4,"++"),Stac!$S49))=FALSE,IF(ISERR(FIND(CONCATENATE(AH$4,"+++"),Stac!$S49))=FALSE,"+++","++"),"+")," ")," ")</f>
        <v/>
      </c>
      <c r="AI49" s="47" t="str">
        <f>IF(ISERR(FIND(AI$4,Stac!$S49))=FALSE,IF(ISERR(FIND(CONCATENATE(AI$4,"+"),Stac!$S49))=FALSE,IF(ISERR(FIND(CONCATENATE(AI$4,"++"),Stac!$S49))=FALSE,IF(ISERR(FIND(CONCATENATE(AI$4,"+++"),Stac!$S49))=FALSE,"+++","++"),"+")," ")," ")</f>
        <v/>
      </c>
      <c r="AJ49" s="47" t="str">
        <f>IF(ISERR(FIND(AJ$4,Stac!$S49))=FALSE,IF(ISERR(FIND(CONCATENATE(AJ$4,"+"),Stac!$S49))=FALSE,IF(ISERR(FIND(CONCATENATE(AJ$4,"++"),Stac!$S49))=FALSE,IF(ISERR(FIND(CONCATENATE(AJ$4,"+++"),Stac!$S49))=FALSE,"+++","++"),"+")," ")," ")</f>
        <v/>
      </c>
      <c r="AK49" s="47" t="str">
        <f>IF(ISERR(FIND(AK$4,Stac!$S49))=FALSE,IF(ISERR(FIND(CONCATENATE(AK$4,"+"),Stac!$S49))=FALSE,IF(ISERR(FIND(CONCATENATE(AK$4,"++"),Stac!$S49))=FALSE,IF(ISERR(FIND(CONCATENATE(AK$4,"+++"),Stac!$S49))=FALSE,"+++","++"),"+")," ")," ")</f>
        <v/>
      </c>
      <c r="AL49" s="47" t="str">
        <f>IF(ISERR(FIND(AL$4,Stac!$S49))=FALSE,IF(ISERR(FIND(CONCATENATE(AL$4,"+"),Stac!$S49))=FALSE,IF(ISERR(FIND(CONCATENATE(AL$4,"++"),Stac!$S49))=FALSE,IF(ISERR(FIND(CONCATENATE(AL$4,"+++"),Stac!$S49))=FALSE,"+++","++"),"+")," ")," ")</f>
        <v/>
      </c>
      <c r="AM49" s="47" t="str">
        <f>IF(ISERR(FIND(AM$4,Stac!$S49))=FALSE,IF(ISERR(FIND(CONCATENATE(AM$4,"+"),Stac!$S49))=FALSE,IF(ISERR(FIND(CONCATENATE(AM$4,"++"),Stac!$S49))=FALSE,IF(ISERR(FIND(CONCATENATE(AM$4,"+++"),Stac!$S49))=FALSE,"+++","++"),"+")," ")," ")</f>
        <v/>
      </c>
      <c r="AN49" s="47" t="str">
        <f>IF(ISERR(FIND(AN$4,Stac!$S49))=FALSE,IF(ISERR(FIND(CONCATENATE(AN$4,"+"),Stac!$S49))=FALSE,IF(ISERR(FIND(CONCATENATE(AN$4,"++"),Stac!$S49))=FALSE,IF(ISERR(FIND(CONCATENATE(AN$4,"+++"),Stac!$S49))=FALSE,"+++","++"),"+")," ")," ")</f>
        <v/>
      </c>
      <c r="AO49" s="47" t="str">
        <f>IF(ISERR(FIND(AO$4,Stac!$S49))=FALSE,IF(ISERR(FIND(CONCATENATE(AO$4,"+"),Stac!$S49))=FALSE,IF(ISERR(FIND(CONCATENATE(AO$4,"++"),Stac!$S49))=FALSE,IF(ISERR(FIND(CONCATENATE(AO$4,"+++"),Stac!$S49))=FALSE,"+++","++"),"+")," ")," ")</f>
        <v/>
      </c>
      <c r="AP49" s="47" t="str">
        <f>IF(ISERR(FIND(AP$4,Stac!$S49))=FALSE,IF(ISERR(FIND(CONCATENATE(AP$4,"+"),Stac!$S49))=FALSE,IF(ISERR(FIND(CONCATENATE(AP$4,"++"),Stac!$S49))=FALSE,IF(ISERR(FIND(CONCATENATE(AP$4,"+++"),Stac!$S49))=FALSE,"+++","++"),"+")," ")," ")</f>
        <v/>
      </c>
      <c r="AQ49" s="47" t="str">
        <f>IF(ISERR(FIND(AQ$4,Stac!$S49))=FALSE,IF(ISERR(FIND(CONCATENATE(AQ$4,"+"),Stac!$S49))=FALSE,IF(ISERR(FIND(CONCATENATE(AQ$4,"++"),Stac!$S49))=FALSE,IF(ISERR(FIND(CONCATENATE(AQ$4,"+++"),Stac!$S49))=FALSE,"+++","++"),"+")," ")," ")</f>
        <v>+</v>
      </c>
      <c r="AR49" s="47" t="str">
        <f>IF(ISERR(FIND(AR$4,Stac!$S49))=FALSE,IF(ISERR(FIND(CONCATENATE(AR$4,"+"),Stac!$S49))=FALSE,IF(ISERR(FIND(CONCATENATE(AR$4,"++"),Stac!$S49))=FALSE,IF(ISERR(FIND(CONCATENATE(AR$4,"+++"),Stac!$S49))=FALSE,"+++","++"),"+")," ")," ")</f>
        <v/>
      </c>
      <c r="AS49" s="47" t="str">
        <f>IF(ISERR(FIND(AS$4,Stac!$S49))=FALSE,IF(ISERR(FIND(CONCATENATE(AS$4,"+"),Stac!$S49))=FALSE,IF(ISERR(FIND(CONCATENATE(AS$4,"++"),Stac!$S49))=FALSE,IF(ISERR(FIND(CONCATENATE(AS$4,"+++"),Stac!$S49))=FALSE,"+++","++"),"+")," ")," ")</f>
        <v>++</v>
      </c>
      <c r="AT49" s="47" t="str">
        <f>IF(ISERR(FIND(AT$4,Stac!$S49))=FALSE,IF(ISERR(FIND(CONCATENATE(AT$4,"+"),Stac!$S49))=FALSE,IF(ISERR(FIND(CONCATENATE(AT$4,"++"),Stac!$S49))=FALSE,IF(ISERR(FIND(CONCATENATE(AT$4,"+++"),Stac!$S49))=FALSE,"+++","++"),"+")," ")," ")</f>
        <v/>
      </c>
      <c r="AU49" s="47" t="str">
        <f>IF(ISERR(FIND(AU$4,Stac!$S49))=FALSE,IF(ISERR(FIND(CONCATENATE(AU$4,"+"),Stac!$S49))=FALSE,IF(ISERR(FIND(CONCATENATE(AU$4,"++"),Stac!$S49))=FALSE,IF(ISERR(FIND(CONCATENATE(AU$4,"+++"),Stac!$S49))=FALSE,"+++","++"),"+")," ")," ")</f>
        <v/>
      </c>
      <c r="AV49" s="47" t="str">
        <f>IF(ISERR(FIND(AV$4,Stac!$S49))=FALSE,IF(ISERR(FIND(CONCATENATE(AV$4,"+"),Stac!$S49))=FALSE,IF(ISERR(FIND(CONCATENATE(AV$4,"++"),Stac!$S49))=FALSE,IF(ISERR(FIND(CONCATENATE(AV$4,"+++"),Stac!$S49))=FALSE,"+++","++"),"+")," ")," ")</f>
        <v/>
      </c>
      <c r="AW49" s="47" t="str">
        <f>IF(ISERR(FIND(AW$4,Stac!$S49))=FALSE,IF(ISERR(FIND(CONCATENATE(AW$4,"+"),Stac!$S49))=FALSE,IF(ISERR(FIND(CONCATENATE(AW$4,"++"),Stac!$S49))=FALSE,IF(ISERR(FIND(CONCATENATE(AW$4,"+++"),Stac!$S49))=FALSE,"+++","++"),"+")," ")," ")</f>
        <v/>
      </c>
      <c r="AX49" s="47" t="str">
        <f>IF(ISERR(FIND(AX$4,Stac!$S49))=FALSE,IF(ISERR(FIND(CONCATENATE(AX$4,"+"),Stac!$S49))=FALSE,IF(ISERR(FIND(CONCATENATE(AX$4,"++"),Stac!$S49))=FALSE,IF(ISERR(FIND(CONCATENATE(AX$4,"+++"),Stac!$S49))=FALSE,"+++","++"),"+")," ")," ")</f>
        <v/>
      </c>
      <c r="AY49" s="47" t="str">
        <f>IF(ISERR(FIND(AY$4,Stac!$S49))=FALSE,IF(ISERR(FIND(CONCATENATE(AY$4,"+"),Stac!$S49))=FALSE,IF(ISERR(FIND(CONCATENATE(AY$4,"++"),Stac!$S49))=FALSE,IF(ISERR(FIND(CONCATENATE(AY$4,"+++"),Stac!$S49))=FALSE,"+++","++"),"+")," ")," ")</f>
        <v/>
      </c>
      <c r="AZ49" s="47" t="str">
        <f>IF(ISERR(FIND(AZ$4,Stac!$S49))=FALSE,IF(ISERR(FIND(CONCATENATE(AZ$4,"+"),Stac!$S49))=FALSE,IF(ISERR(FIND(CONCATENATE(AZ$4,"++"),Stac!$S49))=FALSE,IF(ISERR(FIND(CONCATENATE(AZ$4,"+++"),Stac!$S49))=FALSE,"+++","++"),"+")," ")," ")</f>
        <v>++</v>
      </c>
      <c r="BA49" s="47" t="str">
        <f>IF(ISERR(FIND(BA$4,Stac!$S49))=FALSE,IF(ISERR(FIND(CONCATENATE(BA$4,"+"),Stac!$S49))=FALSE,IF(ISERR(FIND(CONCATENATE(BA$4,"++"),Stac!$S49))=FALSE,IF(ISERR(FIND(CONCATENATE(BA$4,"+++"),Stac!$S49))=FALSE,"+++","++"),"+")," ")," ")</f>
        <v/>
      </c>
      <c r="BB49" s="47" t="str">
        <f>IF(ISERR(FIND(BB$4,Stac!$S49))=FALSE,IF(ISERR(FIND(CONCATENATE(BB$4,"+"),Stac!$S49))=FALSE,IF(ISERR(FIND(CONCATENATE(BB$4,"++"),Stac!$S49))=FALSE,IF(ISERR(FIND(CONCATENATE(BB$4,"+++"),Stac!$S49))=FALSE,"+++","++"),"+")," ")," ")</f>
        <v/>
      </c>
      <c r="BC49" s="47" t="str">
        <f>IF(ISERR(FIND(BC$4,Stac!$S49))=FALSE,IF(ISERR(FIND(CONCATENATE(BC$4,"+"),Stac!$S49))=FALSE,IF(ISERR(FIND(CONCATENATE(BC$4,"++"),Stac!$S49))=FALSE,IF(ISERR(FIND(CONCATENATE(BC$4,"+++"),Stac!$S49))=FALSE,"+++","++"),"+")," ")," ")</f>
        <v/>
      </c>
      <c r="BD49" s="47" t="str">
        <f>IF(ISERR(FIND(BD$4,Stac!$S49))=FALSE,IF(ISERR(FIND(CONCATENATE(BD$4,"+"),Stac!$S49))=FALSE,IF(ISERR(FIND(CONCATENATE(BD$4,"++"),Stac!$S49))=FALSE,IF(ISERR(FIND(CONCATENATE(BD$4,"+++"),Stac!$S49))=FALSE,"+++","++"),"+")," ")," ")</f>
        <v/>
      </c>
      <c r="BE49" s="47" t="str">
        <f>IF(ISERR(FIND(BE$4,Stac!$S49))=FALSE,IF(ISERR(FIND(CONCATENATE(BE$4,"+"),Stac!$S49))=FALSE,IF(ISERR(FIND(CONCATENATE(BE$4,"++"),Stac!$S49))=FALSE,IF(ISERR(FIND(CONCATENATE(BE$4,"+++"),Stac!$S49))=FALSE,"+++","++"),"+")," ")," ")</f>
        <v/>
      </c>
      <c r="BF49" s="47" t="str">
        <f>IF(ISERR(FIND(BF$4,Stac!$S49))=FALSE,IF(ISERR(FIND(CONCATENATE(BF$4,"+"),Stac!$S49))=FALSE,IF(ISERR(FIND(CONCATENATE(BF$4,"++"),Stac!$S49))=FALSE,IF(ISERR(FIND(CONCATENATE(BF$4,"+++"),Stac!$S49))=FALSE,"+++","++"),"+")," ")," ")</f>
        <v/>
      </c>
      <c r="BG49" s="47" t="str">
        <f>IF(ISERR(FIND(BG$4,Stac!$S49))=FALSE,IF(ISERR(FIND(CONCATENATE(BG$4,"+"),Stac!$S49))=FALSE,IF(ISERR(FIND(CONCATENATE(BG$4,"++"),Stac!$S49))=FALSE,IF(ISERR(FIND(CONCATENATE(BG$4,"+++"),Stac!$S49))=FALSE,"+++","++"),"+")," ")," ")</f>
        <v/>
      </c>
      <c r="BH49" s="47" t="str">
        <f>IF(ISERR(FIND(BH$4,Stac!$S49))=FALSE,IF(ISERR(FIND(CONCATENATE(BH$4,"+"),Stac!$S49))=FALSE,IF(ISERR(FIND(CONCATENATE(BH$4,"++"),Stac!$S49))=FALSE,IF(ISERR(FIND(CONCATENATE(BH$4,"+++"),Stac!$S49))=FALSE,"+++","++"),"+")," ")," ")</f>
        <v/>
      </c>
      <c r="BI49" s="47" t="str">
        <f>IF(ISERR(FIND(BI$4,Stac!$S49))=FALSE,IF(ISERR(FIND(CONCATENATE(BI$4,"+"),Stac!$S49))=FALSE,IF(ISERR(FIND(CONCATENATE(BI$4,"++"),Stac!$S49))=FALSE,IF(ISERR(FIND(CONCATENATE(BI$4,"+++"),Stac!$S49))=FALSE,"+++","++"),"+")," ")," ")</f>
        <v/>
      </c>
      <c r="BJ49" s="47" t="str">
        <f>IF(ISERR(FIND(BJ$4,Stac!$S49))=FALSE,IF(ISERR(FIND(CONCATENATE(BJ$4,"+"),Stac!$S49))=FALSE,IF(ISERR(FIND(CONCATENATE(BJ$4,"++"),Stac!$S49))=FALSE,IF(ISERR(FIND(CONCATENATE(BJ$4,"+++"),Stac!$S49))=FALSE,"+++","++"),"+")," ")," ")</f>
        <v/>
      </c>
      <c r="BK49" s="47" t="str">
        <f>IF(ISERR(FIND(BK$4,Stac!$S49))=FALSE,IF(ISERR(FIND(CONCATENATE(BK$4,"+"),Stac!$S49))=FALSE,IF(ISERR(FIND(CONCATENATE(BK$4,"++"),Stac!$S49))=FALSE,IF(ISERR(FIND(CONCATENATE(BK$4,"+++"),Stac!$S49))=FALSE,"+++","++"),"+")," ")," ")</f>
        <v/>
      </c>
      <c r="BL49" s="47" t="str">
        <f>IF(ISERR(FIND(BL$4,Stac!$S49))=FALSE,IF(ISERR(FIND(CONCATENATE(BL$4,"+"),Stac!$S49))=FALSE,IF(ISERR(FIND(CONCATENATE(BL$4,"++"),Stac!$S49))=FALSE,IF(ISERR(FIND(CONCATENATE(BL$4,"+++"),Stac!$S49))=FALSE,"+++","++"),"+")," ")," ")</f>
        <v/>
      </c>
      <c r="BM49" s="47" t="str">
        <f>IF(ISERR(FIND(BM$4,Stac!$S49))=FALSE,IF(ISERR(FIND(CONCATENATE(BM$4,"+"),Stac!$S49))=FALSE,IF(ISERR(FIND(CONCATENATE(BM$4,"++"),Stac!$S49))=FALSE,IF(ISERR(FIND(CONCATENATE(BM$4,"+++"),Stac!$S49))=FALSE,"+++","++"),"+")," ")," ")</f>
        <v/>
      </c>
      <c r="BN49" s="112" t="str">
        <f>Stac!C49</f>
        <v>Elementy i urządzenia automatyki</v>
      </c>
      <c r="BO49" s="47" t="str">
        <f>IF(ISERR(FIND(BO$4,Stac!$T49))=FALSE,IF(ISERR(FIND(CONCATENATE(BO$4,"+"),Stac!$T49))=FALSE,IF(ISERR(FIND(CONCATENATE(BO$4,"++"),Stac!$T49))=FALSE,IF(ISERR(FIND(CONCATENATE(BO$4,"+++"),Stac!$T49))=FALSE,"+++","++"),"+")," ")," ")</f>
        <v>++</v>
      </c>
      <c r="BP49" s="47" t="str">
        <f>IF(ISERR(FIND(BP$4,Stac!$T49))=FALSE,IF(ISERR(FIND(CONCATENATE(BP$4,"+"),Stac!$T49))=FALSE,IF(ISERR(FIND(CONCATENATE(BP$4,"++"),Stac!$T49))=FALSE,IF(ISERR(FIND(CONCATENATE(BP$4,"+++"),Stac!$T49))=FALSE,"+++","++"),"+")," ")," ")</f>
        <v>+</v>
      </c>
      <c r="BQ49" s="47" t="str">
        <f>IF(ISERR(FIND(BQ$4,Stac!$T49))=FALSE,IF(ISERR(FIND(CONCATENATE(BQ$4,"+"),Stac!$T49))=FALSE,IF(ISERR(FIND(CONCATENATE(BQ$4,"++"),Stac!$T49))=FALSE,IF(ISERR(FIND(CONCATENATE(BQ$4,"+++"),Stac!$T49))=FALSE,"+++","++"),"+")," ")," ")</f>
        <v/>
      </c>
      <c r="BR49" s="47" t="str">
        <f>IF(ISERR(FIND(BR$4,Stac!$T49))=FALSE,IF(ISERR(FIND(CONCATENATE(BR$4,"+"),Stac!$T49))=FALSE,IF(ISERR(FIND(CONCATENATE(BR$4,"++"),Stac!$T49))=FALSE,IF(ISERR(FIND(CONCATENATE(BR$4,"+++"),Stac!$T49))=FALSE,"+++","++"),"+")," ")," ")</f>
        <v/>
      </c>
      <c r="BS49" s="47" t="str">
        <f>IF(ISERR(FIND(BS$4,Stac!$T49))=FALSE,IF(ISERR(FIND(CONCATENATE(BS$4,"+"),Stac!$T49))=FALSE,IF(ISERR(FIND(CONCATENATE(BS$4,"++"),Stac!$T49))=FALSE,IF(ISERR(FIND(CONCATENATE(BS$4,"+++"),Stac!$T49))=FALSE,"+++","++"),"+")," ")," ")</f>
        <v>+</v>
      </c>
      <c r="BT49" s="47" t="str">
        <f>IF(ISERR(FIND(BT$4,Stac!$T49))=FALSE,IF(ISERR(FIND(CONCATENATE(BT$4,"+"),Stac!$T49))=FALSE,IF(ISERR(FIND(CONCATENATE(BT$4,"++"),Stac!$T49))=FALSE,IF(ISERR(FIND(CONCATENATE(BT$4,"+++"),Stac!$T49))=FALSE,"+++","++"),"+")," ")," ")</f>
        <v/>
      </c>
      <c r="BU49" s="47" t="str">
        <f>IF(ISERR(FIND(BU$4,Stac!$T49))=FALSE,IF(ISERR(FIND(CONCATENATE(BU$4,"+"),Stac!$T49))=FALSE,IF(ISERR(FIND(CONCATENATE(BU$4,"++"),Stac!$T49))=FALSE,IF(ISERR(FIND(CONCATENATE(BU$4,"+++"),Stac!$T49))=FALSE,"+++","++"),"+")," ")," ")</f>
        <v/>
      </c>
    </row>
    <row r="50" spans="1:73">
      <c r="A50" s="88" t="str">
        <f>Stac!C50</f>
        <v>Modelowanie i sterowanie robotów</v>
      </c>
      <c r="B50" s="47" t="str">
        <f>IF(ISERR(FIND(B$4,Stac!$R50))=FALSE,IF(ISERR(FIND(CONCATENATE(B$4,"+"),Stac!$R50))=FALSE,IF(ISERR(FIND(CONCATENATE(B$4,"++"),Stac!$R50))=FALSE,IF(ISERR(FIND(CONCATENATE(B$4,"+++"),Stac!$R50))=FALSE,"+++","++"),"+")," ")," ")</f>
        <v/>
      </c>
      <c r="C50" s="47" t="str">
        <f>IF(ISERR(FIND(C$4,Stac!$R50))=FALSE,IF(ISERR(FIND(CONCATENATE(C$4,"+"),Stac!$R50))=FALSE,IF(ISERR(FIND(CONCATENATE(C$4,"++"),Stac!$R50))=FALSE,IF(ISERR(FIND(CONCATENATE(C$4,"+++"),Stac!$R50))=FALSE,"+++","++"),"+")," ")," ")</f>
        <v/>
      </c>
      <c r="D50" s="47" t="str">
        <f>IF(ISERR(FIND(D$4,Stac!$R50))=FALSE,IF(ISERR(FIND(CONCATENATE(D$4,"+"),Stac!$R50))=FALSE,IF(ISERR(FIND(CONCATENATE(D$4,"++"),Stac!$R50))=FALSE,IF(ISERR(FIND(CONCATENATE(D$4,"+++"),Stac!$R50))=FALSE,"+++","++"),"+")," ")," ")</f>
        <v>+++</v>
      </c>
      <c r="E50" s="47" t="str">
        <f>IF(ISERR(FIND(E$4,Stac!$R50))=FALSE,IF(ISERR(FIND(CONCATENATE(E$4,"+"),Stac!$R50))=FALSE,IF(ISERR(FIND(CONCATENATE(E$4,"++"),Stac!$R50))=FALSE,IF(ISERR(FIND(CONCATENATE(E$4,"+++"),Stac!$R50))=FALSE,"+++","++"),"+")," ")," ")</f>
        <v/>
      </c>
      <c r="F50" s="47" t="str">
        <f>IF(ISERR(FIND(F$4,Stac!$R50))=FALSE,IF(ISERR(FIND(CONCATENATE(F$4,"+"),Stac!$R50))=FALSE,IF(ISERR(FIND(CONCATENATE(F$4,"++"),Stac!$R50))=FALSE,IF(ISERR(FIND(CONCATENATE(F$4,"+++"),Stac!$R50))=FALSE,"+++","++"),"+")," ")," ")</f>
        <v/>
      </c>
      <c r="G50" s="47" t="str">
        <f>IF(ISERR(FIND(G$4,Stac!$R50))=FALSE,IF(ISERR(FIND(CONCATENATE(G$4,"+"),Stac!$R50))=FALSE,IF(ISERR(FIND(CONCATENATE(G$4,"++"),Stac!$R50))=FALSE,IF(ISERR(FIND(CONCATENATE(G$4,"+++"),Stac!$R50))=FALSE,"+++","++"),"+")," ")," ")</f>
        <v/>
      </c>
      <c r="H50" s="47" t="str">
        <f>IF(ISERR(FIND(H$4,Stac!$R50))=FALSE,IF(ISERR(FIND(CONCATENATE(H$4,"+"),Stac!$R50))=FALSE,IF(ISERR(FIND(CONCATENATE(H$4,"++"),Stac!$R50))=FALSE,IF(ISERR(FIND(CONCATENATE(H$4,"+++"),Stac!$R50))=FALSE,"+++","++"),"+")," ")," ")</f>
        <v/>
      </c>
      <c r="I50" s="47" t="str">
        <f>IF(ISERR(FIND(I$4,Stac!$R50))=FALSE,IF(ISERR(FIND(CONCATENATE(I$4,"+"),Stac!$R50))=FALSE,IF(ISERR(FIND(CONCATENATE(I$4,"++"),Stac!$R50))=FALSE,IF(ISERR(FIND(CONCATENATE(I$4,"+++"),Stac!$R50))=FALSE,"+++","++"),"+")," ")," ")</f>
        <v/>
      </c>
      <c r="J50" s="47" t="str">
        <f>IF(ISERR(FIND(J$4,Stac!$R50))=FALSE,IF(ISERR(FIND(CONCATENATE(J$4,"+"),Stac!$R50))=FALSE,IF(ISERR(FIND(CONCATENATE(J$4,"++"),Stac!$R50))=FALSE,IF(ISERR(FIND(CONCATENATE(J$4,"+++"),Stac!$R50))=FALSE,"+++","++"),"+")," ")," ")</f>
        <v/>
      </c>
      <c r="K50" s="47" t="str">
        <f>IF(ISERR(FIND(K$4,Stac!$R50))=FALSE,IF(ISERR(FIND(CONCATENATE(K$4,"+"),Stac!$R50))=FALSE,IF(ISERR(FIND(CONCATENATE(K$4,"++"),Stac!$R50))=FALSE,IF(ISERR(FIND(CONCATENATE(K$4,"+++"),Stac!$R50))=FALSE,"+++","++"),"+")," ")," ")</f>
        <v/>
      </c>
      <c r="L50" s="47" t="str">
        <f>IF(ISERR(FIND(L$4,Stac!$R50))=FALSE,IF(ISERR(FIND(CONCATENATE(L$4,"+"),Stac!$R50))=FALSE,IF(ISERR(FIND(CONCATENATE(L$4,"++"),Stac!$R50))=FALSE,IF(ISERR(FIND(CONCATENATE(L$4,"+++"),Stac!$R50))=FALSE,"+++","++"),"+")," ")," ")</f>
        <v/>
      </c>
      <c r="M50" s="47" t="str">
        <f>IF(ISERR(FIND(M$4,Stac!$R50))=FALSE,IF(ISERR(FIND(CONCATENATE(M$4,"+"),Stac!$R50))=FALSE,IF(ISERR(FIND(CONCATENATE(M$4,"++"),Stac!$R50))=FALSE,IF(ISERR(FIND(CONCATENATE(M$4,"+++"),Stac!$R50))=FALSE,"+++","++"),"+")," ")," ")</f>
        <v/>
      </c>
      <c r="N50" s="47" t="str">
        <f>IF(ISERR(FIND(N$4,Stac!$R50))=FALSE,IF(ISERR(FIND(CONCATENATE(N$4,"+"),Stac!$R50))=FALSE,IF(ISERR(FIND(CONCATENATE(N$4,"++"),Stac!$R50))=FALSE,IF(ISERR(FIND(CONCATENATE(N$4,"+++"),Stac!$R50))=FALSE,"+++","++"),"+")," ")," ")</f>
        <v/>
      </c>
      <c r="O50" s="47" t="str">
        <f>IF(ISERR(FIND(O$4,Stac!$R50))=FALSE,IF(ISERR(FIND(CONCATENATE(O$4,"+"),Stac!$R50))=FALSE,IF(ISERR(FIND(CONCATENATE(O$4,"++"),Stac!$R50))=FALSE,IF(ISERR(FIND(CONCATENATE(O$4,"+++"),Stac!$R50))=FALSE,"+++","++"),"+")," ")," ")</f>
        <v/>
      </c>
      <c r="P50" s="47" t="str">
        <f>IF(ISERR(FIND(P$4,Stac!$R50))=FALSE,IF(ISERR(FIND(CONCATENATE(P$4,"+"),Stac!$R50))=FALSE,IF(ISERR(FIND(CONCATENATE(P$4,"++"),Stac!$R50))=FALSE,IF(ISERR(FIND(CONCATENATE(P$4,"+++"),Stac!$R50))=FALSE,"+++","++"),"+")," ")," ")</f>
        <v/>
      </c>
      <c r="Q50" s="47" t="str">
        <f>IF(ISERR(FIND(Q$4,Stac!$R50))=FALSE,IF(ISERR(FIND(CONCATENATE(Q$4,"+"),Stac!$R50))=FALSE,IF(ISERR(FIND(CONCATENATE(Q$4,"++"),Stac!$R50))=FALSE,IF(ISERR(FIND(CONCATENATE(Q$4,"+++"),Stac!$R50))=FALSE,"+++","++"),"+")," ")," ")</f>
        <v/>
      </c>
      <c r="R50" s="47" t="str">
        <f>IF(ISERR(FIND(R$4,Stac!$R50))=FALSE,IF(ISERR(FIND(CONCATENATE(R$4,"+"),Stac!$R50))=FALSE,IF(ISERR(FIND(CONCATENATE(R$4,"++"),Stac!$R50))=FALSE,IF(ISERR(FIND(CONCATENATE(R$4,"+++"),Stac!$R50))=FALSE,"+++","++"),"+")," ")," ")</f>
        <v/>
      </c>
      <c r="S50" s="47" t="str">
        <f>IF(ISERR(FIND(S$4,Stac!$R50))=FALSE,IF(ISERR(FIND(CONCATENATE(S$4,"+"),Stac!$R50))=FALSE,IF(ISERR(FIND(CONCATENATE(S$4,"++"),Stac!$R50))=FALSE,IF(ISERR(FIND(CONCATENATE(S$4,"+++"),Stac!$R50))=FALSE,"+++","++"),"+")," ")," ")</f>
        <v/>
      </c>
      <c r="T50" s="47" t="str">
        <f>IF(ISERR(FIND(T$4,Stac!$R50))=FALSE,IF(ISERR(FIND(CONCATENATE(T$4,"+"),Stac!$R50))=FALSE,IF(ISERR(FIND(CONCATENATE(T$4,"++"),Stac!$R50))=FALSE,IF(ISERR(FIND(CONCATENATE(T$4,"+++"),Stac!$R50))=FALSE,"+++","++"),"+")," ")," ")</f>
        <v/>
      </c>
      <c r="U50" s="47" t="str">
        <f>IF(ISERR(FIND(U$4,Stac!$R50))=FALSE,IF(ISERR(FIND(CONCATENATE(U$4,"+"),Stac!$R50))=FALSE,IF(ISERR(FIND(CONCATENATE(U$4,"++"),Stac!$R50))=FALSE,IF(ISERR(FIND(CONCATENATE(U$4,"+++"),Stac!$R50))=FALSE,"+++","++"),"+")," ")," ")</f>
        <v/>
      </c>
      <c r="V50" s="47" t="str">
        <f>IF(ISERR(FIND(V$4,Stac!$R50))=FALSE,IF(ISERR(FIND(CONCATENATE(V$4,"+"),Stac!$R50))=FALSE,IF(ISERR(FIND(CONCATENATE(V$4,"++"),Stac!$R50))=FALSE,IF(ISERR(FIND(CONCATENATE(V$4,"+++"),Stac!$R50))=FALSE,"+++","++"),"+")," ")," ")</f>
        <v>+</v>
      </c>
      <c r="W50" s="47" t="str">
        <f>IF(ISERR(FIND(W$4,Stac!$R50))=FALSE,IF(ISERR(FIND(CONCATENATE(W$4,"+"),Stac!$R50))=FALSE,IF(ISERR(FIND(CONCATENATE(W$4,"++"),Stac!$R50))=FALSE,IF(ISERR(FIND(CONCATENATE(W$4,"+++"),Stac!$R50))=FALSE,"+++","++"),"+")," ")," ")</f>
        <v/>
      </c>
      <c r="X50" s="47" t="str">
        <f>IF(ISERR(FIND(X$4,Stac!$R50))=FALSE,IF(ISERR(FIND(CONCATENATE(X$4,"+"),Stac!$R50))=FALSE,IF(ISERR(FIND(CONCATENATE(X$4,"++"),Stac!$R50))=FALSE,IF(ISERR(FIND(CONCATENATE(X$4,"+++"),Stac!$R50))=FALSE,"+++","++"),"+")," ")," ")</f>
        <v>+</v>
      </c>
      <c r="Y50" s="47" t="str">
        <f>IF(ISERR(FIND(Y$4,Stac!$R50))=FALSE,IF(ISERR(FIND(CONCATENATE(Y$4,"+"),Stac!$R50))=FALSE,IF(ISERR(FIND(CONCATENATE(Y$4,"++"),Stac!$R50))=FALSE,IF(ISERR(FIND(CONCATENATE(Y$4,"+++"),Stac!$R50))=FALSE,"+++","++"),"+")," ")," ")</f>
        <v/>
      </c>
      <c r="Z50" s="47" t="str">
        <f>IF(ISERR(FIND(Z$4,Stac!$R50))=FALSE,IF(ISERR(FIND(CONCATENATE(Z$4,"+"),Stac!$R50))=FALSE,IF(ISERR(FIND(CONCATENATE(Z$4,"++"),Stac!$R50))=FALSE,IF(ISERR(FIND(CONCATENATE(Z$4,"+++"),Stac!$R50))=FALSE,"+++","++"),"+")," ")," ")</f>
        <v/>
      </c>
      <c r="AA50" s="47" t="str">
        <f>IF(ISERR(FIND(AA$4,Stac!$R50))=FALSE,IF(ISERR(FIND(CONCATENATE(AA$4,"+"),Stac!$R50))=FALSE,IF(ISERR(FIND(CONCATENATE(AA$4,"++"),Stac!$R50))=FALSE,IF(ISERR(FIND(CONCATENATE(AA$4,"+++"),Stac!$R50))=FALSE,"+++","++"),"+")," ")," ")</f>
        <v/>
      </c>
      <c r="AB50" s="47" t="str">
        <f>IF(ISERR(FIND(AB$4,Stac!$R50))=FALSE,IF(ISERR(FIND(CONCATENATE(AB$4,"+"),Stac!$R50))=FALSE,IF(ISERR(FIND(CONCATENATE(AB$4,"++"),Stac!$R50))=FALSE,IF(ISERR(FIND(CONCATENATE(AB$4,"+++"),Stac!$R50))=FALSE,"+++","++"),"+")," ")," ")</f>
        <v/>
      </c>
      <c r="AC50" s="47" t="str">
        <f>IF(ISERR(FIND(AC$4,Stac!$R50))=FALSE,IF(ISERR(FIND(CONCATENATE(AC$4,"+"),Stac!$R50))=FALSE,IF(ISERR(FIND(CONCATENATE(AC$4,"++"),Stac!$R50))=FALSE,IF(ISERR(FIND(CONCATENATE(AC$4,"+++"),Stac!$R50))=FALSE,"+++","++"),"+")," ")," ")</f>
        <v/>
      </c>
      <c r="AD50" s="112" t="str">
        <f>Stac!C50</f>
        <v>Modelowanie i sterowanie robotów</v>
      </c>
      <c r="AE50" s="47" t="str">
        <f>IF(ISERR(FIND(AE$4,Stac!$S50))=FALSE,IF(ISERR(FIND(CONCATENATE(AE$4,"+"),Stac!$S50))=FALSE,IF(ISERR(FIND(CONCATENATE(AE$4,"++"),Stac!$S50))=FALSE,IF(ISERR(FIND(CONCATENATE(AE$4,"+++"),Stac!$S50))=FALSE,"+++","++"),"+")," ")," ")</f>
        <v/>
      </c>
      <c r="AF50" s="47" t="str">
        <f>IF(ISERR(FIND(AF$4,Stac!$S50))=FALSE,IF(ISERR(FIND(CONCATENATE(AF$4,"+"),Stac!$S50))=FALSE,IF(ISERR(FIND(CONCATENATE(AF$4,"++"),Stac!$S50))=FALSE,IF(ISERR(FIND(CONCATENATE(AF$4,"+++"),Stac!$S50))=FALSE,"+++","++"),"+")," ")," ")</f>
        <v>++</v>
      </c>
      <c r="AG50" s="47" t="str">
        <f>IF(ISERR(FIND(AG$4,Stac!$S50))=FALSE,IF(ISERR(FIND(CONCATENATE(AG$4,"+"),Stac!$S50))=FALSE,IF(ISERR(FIND(CONCATENATE(AG$4,"++"),Stac!$S50))=FALSE,IF(ISERR(FIND(CONCATENATE(AG$4,"+++"),Stac!$S50))=FALSE,"+++","++"),"+")," ")," ")</f>
        <v/>
      </c>
      <c r="AH50" s="47" t="str">
        <f>IF(ISERR(FIND(AH$4,Stac!$S50))=FALSE,IF(ISERR(FIND(CONCATENATE(AH$4,"+"),Stac!$S50))=FALSE,IF(ISERR(FIND(CONCATENATE(AH$4,"++"),Stac!$S50))=FALSE,IF(ISERR(FIND(CONCATENATE(AH$4,"+++"),Stac!$S50))=FALSE,"+++","++"),"+")," ")," ")</f>
        <v/>
      </c>
      <c r="AI50" s="47" t="str">
        <f>IF(ISERR(FIND(AI$4,Stac!$S50))=FALSE,IF(ISERR(FIND(CONCATENATE(AI$4,"+"),Stac!$S50))=FALSE,IF(ISERR(FIND(CONCATENATE(AI$4,"++"),Stac!$S50))=FALSE,IF(ISERR(FIND(CONCATENATE(AI$4,"+++"),Stac!$S50))=FALSE,"+++","++"),"+")," ")," ")</f>
        <v/>
      </c>
      <c r="AJ50" s="47" t="str">
        <f>IF(ISERR(FIND(AJ$4,Stac!$S50))=FALSE,IF(ISERR(FIND(CONCATENATE(AJ$4,"+"),Stac!$S50))=FALSE,IF(ISERR(FIND(CONCATENATE(AJ$4,"++"),Stac!$S50))=FALSE,IF(ISERR(FIND(CONCATENATE(AJ$4,"+++"),Stac!$S50))=FALSE,"+++","++"),"+")," ")," ")</f>
        <v/>
      </c>
      <c r="AK50" s="47" t="str">
        <f>IF(ISERR(FIND(AK$4,Stac!$S50))=FALSE,IF(ISERR(FIND(CONCATENATE(AK$4,"+"),Stac!$S50))=FALSE,IF(ISERR(FIND(CONCATENATE(AK$4,"++"),Stac!$S50))=FALSE,IF(ISERR(FIND(CONCATENATE(AK$4,"+++"),Stac!$S50))=FALSE,"+++","++"),"+")," ")," ")</f>
        <v/>
      </c>
      <c r="AL50" s="47" t="str">
        <f>IF(ISERR(FIND(AL$4,Stac!$S50))=FALSE,IF(ISERR(FIND(CONCATENATE(AL$4,"+"),Stac!$S50))=FALSE,IF(ISERR(FIND(CONCATENATE(AL$4,"++"),Stac!$S50))=FALSE,IF(ISERR(FIND(CONCATENATE(AL$4,"+++"),Stac!$S50))=FALSE,"+++","++"),"+")," ")," ")</f>
        <v/>
      </c>
      <c r="AM50" s="47" t="str">
        <f>IF(ISERR(FIND(AM$4,Stac!$S50))=FALSE,IF(ISERR(FIND(CONCATENATE(AM$4,"+"),Stac!$S50))=FALSE,IF(ISERR(FIND(CONCATENATE(AM$4,"++"),Stac!$S50))=FALSE,IF(ISERR(FIND(CONCATENATE(AM$4,"+++"),Stac!$S50))=FALSE,"+++","++"),"+")," ")," ")</f>
        <v/>
      </c>
      <c r="AN50" s="47" t="str">
        <f>IF(ISERR(FIND(AN$4,Stac!$S50))=FALSE,IF(ISERR(FIND(CONCATENATE(AN$4,"+"),Stac!$S50))=FALSE,IF(ISERR(FIND(CONCATENATE(AN$4,"++"),Stac!$S50))=FALSE,IF(ISERR(FIND(CONCATENATE(AN$4,"+++"),Stac!$S50))=FALSE,"+++","++"),"+")," ")," ")</f>
        <v/>
      </c>
      <c r="AO50" s="47" t="str">
        <f>IF(ISERR(FIND(AO$4,Stac!$S50))=FALSE,IF(ISERR(FIND(CONCATENATE(AO$4,"+"),Stac!$S50))=FALSE,IF(ISERR(FIND(CONCATENATE(AO$4,"++"),Stac!$S50))=FALSE,IF(ISERR(FIND(CONCATENATE(AO$4,"+++"),Stac!$S50))=FALSE,"+++","++"),"+")," ")," ")</f>
        <v>+</v>
      </c>
      <c r="AP50" s="47" t="str">
        <f>IF(ISERR(FIND(AP$4,Stac!$S50))=FALSE,IF(ISERR(FIND(CONCATENATE(AP$4,"+"),Stac!$S50))=FALSE,IF(ISERR(FIND(CONCATENATE(AP$4,"++"),Stac!$S50))=FALSE,IF(ISERR(FIND(CONCATENATE(AP$4,"+++"),Stac!$S50))=FALSE,"+++","++"),"+")," ")," ")</f>
        <v/>
      </c>
      <c r="AQ50" s="47" t="str">
        <f>IF(ISERR(FIND(AQ$4,Stac!$S50))=FALSE,IF(ISERR(FIND(CONCATENATE(AQ$4,"+"),Stac!$S50))=FALSE,IF(ISERR(FIND(CONCATENATE(AQ$4,"++"),Stac!$S50))=FALSE,IF(ISERR(FIND(CONCATENATE(AQ$4,"+++"),Stac!$S50))=FALSE,"+++","++"),"+")," ")," ")</f>
        <v/>
      </c>
      <c r="AR50" s="47" t="str">
        <f>IF(ISERR(FIND(AR$4,Stac!$S50))=FALSE,IF(ISERR(FIND(CONCATENATE(AR$4,"+"),Stac!$S50))=FALSE,IF(ISERR(FIND(CONCATENATE(AR$4,"++"),Stac!$S50))=FALSE,IF(ISERR(FIND(CONCATENATE(AR$4,"+++"),Stac!$S50))=FALSE,"+++","++"),"+")," ")," ")</f>
        <v/>
      </c>
      <c r="AS50" s="47" t="str">
        <f>IF(ISERR(FIND(AS$4,Stac!$S50))=FALSE,IF(ISERR(FIND(CONCATENATE(AS$4,"+"),Stac!$S50))=FALSE,IF(ISERR(FIND(CONCATENATE(AS$4,"++"),Stac!$S50))=FALSE,IF(ISERR(FIND(CONCATENATE(AS$4,"+++"),Stac!$S50))=FALSE,"+++","++"),"+")," ")," ")</f>
        <v/>
      </c>
      <c r="AT50" s="47" t="str">
        <f>IF(ISERR(FIND(AT$4,Stac!$S50))=FALSE,IF(ISERR(FIND(CONCATENATE(AT$4,"+"),Stac!$S50))=FALSE,IF(ISERR(FIND(CONCATENATE(AT$4,"++"),Stac!$S50))=FALSE,IF(ISERR(FIND(CONCATENATE(AT$4,"+++"),Stac!$S50))=FALSE,"+++","++"),"+")," ")," ")</f>
        <v/>
      </c>
      <c r="AU50" s="47" t="str">
        <f>IF(ISERR(FIND(AU$4,Stac!$S50))=FALSE,IF(ISERR(FIND(CONCATENATE(AU$4,"+"),Stac!$S50))=FALSE,IF(ISERR(FIND(CONCATENATE(AU$4,"++"),Stac!$S50))=FALSE,IF(ISERR(FIND(CONCATENATE(AU$4,"+++"),Stac!$S50))=FALSE,"+++","++"),"+")," ")," ")</f>
        <v>+++</v>
      </c>
      <c r="AV50" s="47" t="str">
        <f>IF(ISERR(FIND(AV$4,Stac!$S50))=FALSE,IF(ISERR(FIND(CONCATENATE(AV$4,"+"),Stac!$S50))=FALSE,IF(ISERR(FIND(CONCATENATE(AV$4,"++"),Stac!$S50))=FALSE,IF(ISERR(FIND(CONCATENATE(AV$4,"+++"),Stac!$S50))=FALSE,"+++","++"),"+")," ")," ")</f>
        <v/>
      </c>
      <c r="AW50" s="47" t="str">
        <f>IF(ISERR(FIND(AW$4,Stac!$S50))=FALSE,IF(ISERR(FIND(CONCATENATE(AW$4,"+"),Stac!$S50))=FALSE,IF(ISERR(FIND(CONCATENATE(AW$4,"++"),Stac!$S50))=FALSE,IF(ISERR(FIND(CONCATENATE(AW$4,"+++"),Stac!$S50))=FALSE,"+++","++"),"+")," ")," ")</f>
        <v/>
      </c>
      <c r="AX50" s="47" t="str">
        <f>IF(ISERR(FIND(AX$4,Stac!$S50))=FALSE,IF(ISERR(FIND(CONCATENATE(AX$4,"+"),Stac!$S50))=FALSE,IF(ISERR(FIND(CONCATENATE(AX$4,"++"),Stac!$S50))=FALSE,IF(ISERR(FIND(CONCATENATE(AX$4,"+++"),Stac!$S50))=FALSE,"+++","++"),"+")," ")," ")</f>
        <v/>
      </c>
      <c r="AY50" s="47" t="str">
        <f>IF(ISERR(FIND(AY$4,Stac!$S50))=FALSE,IF(ISERR(FIND(CONCATENATE(AY$4,"+"),Stac!$S50))=FALSE,IF(ISERR(FIND(CONCATENATE(AY$4,"++"),Stac!$S50))=FALSE,IF(ISERR(FIND(CONCATENATE(AY$4,"+++"),Stac!$S50))=FALSE,"+++","++"),"+")," ")," ")</f>
        <v/>
      </c>
      <c r="AZ50" s="47" t="str">
        <f>IF(ISERR(FIND(AZ$4,Stac!$S50))=FALSE,IF(ISERR(FIND(CONCATENATE(AZ$4,"+"),Stac!$S50))=FALSE,IF(ISERR(FIND(CONCATENATE(AZ$4,"++"),Stac!$S50))=FALSE,IF(ISERR(FIND(CONCATENATE(AZ$4,"+++"),Stac!$S50))=FALSE,"+++","++"),"+")," ")," ")</f>
        <v/>
      </c>
      <c r="BA50" s="47" t="str">
        <f>IF(ISERR(FIND(BA$4,Stac!$S50))=FALSE,IF(ISERR(FIND(CONCATENATE(BA$4,"+"),Stac!$S50))=FALSE,IF(ISERR(FIND(CONCATENATE(BA$4,"++"),Stac!$S50))=FALSE,IF(ISERR(FIND(CONCATENATE(BA$4,"+++"),Stac!$S50))=FALSE,"+++","++"),"+")," ")," ")</f>
        <v/>
      </c>
      <c r="BB50" s="47" t="str">
        <f>IF(ISERR(FIND(BB$4,Stac!$S50))=FALSE,IF(ISERR(FIND(CONCATENATE(BB$4,"+"),Stac!$S50))=FALSE,IF(ISERR(FIND(CONCATENATE(BB$4,"++"),Stac!$S50))=FALSE,IF(ISERR(FIND(CONCATENATE(BB$4,"+++"),Stac!$S50))=FALSE,"+++","++"),"+")," ")," ")</f>
        <v/>
      </c>
      <c r="BC50" s="47" t="str">
        <f>IF(ISERR(FIND(BC$4,Stac!$S50))=FALSE,IF(ISERR(FIND(CONCATENATE(BC$4,"+"),Stac!$S50))=FALSE,IF(ISERR(FIND(CONCATENATE(BC$4,"++"),Stac!$S50))=FALSE,IF(ISERR(FIND(CONCATENATE(BC$4,"+++"),Stac!$S50))=FALSE,"+++","++"),"+")," ")," ")</f>
        <v/>
      </c>
      <c r="BD50" s="47" t="str">
        <f>IF(ISERR(FIND(BD$4,Stac!$S50))=FALSE,IF(ISERR(FIND(CONCATENATE(BD$4,"+"),Stac!$S50))=FALSE,IF(ISERR(FIND(CONCATENATE(BD$4,"++"),Stac!$S50))=FALSE,IF(ISERR(FIND(CONCATENATE(BD$4,"+++"),Stac!$S50))=FALSE,"+++","++"),"+")," ")," ")</f>
        <v/>
      </c>
      <c r="BE50" s="47" t="str">
        <f>IF(ISERR(FIND(BE$4,Stac!$S50))=FALSE,IF(ISERR(FIND(CONCATENATE(BE$4,"+"),Stac!$S50))=FALSE,IF(ISERR(FIND(CONCATENATE(BE$4,"++"),Stac!$S50))=FALSE,IF(ISERR(FIND(CONCATENATE(BE$4,"+++"),Stac!$S50))=FALSE,"+++","++"),"+")," ")," ")</f>
        <v/>
      </c>
      <c r="BF50" s="47" t="str">
        <f>IF(ISERR(FIND(BF$4,Stac!$S50))=FALSE,IF(ISERR(FIND(CONCATENATE(BF$4,"+"),Stac!$S50))=FALSE,IF(ISERR(FIND(CONCATENATE(BF$4,"++"),Stac!$S50))=FALSE,IF(ISERR(FIND(CONCATENATE(BF$4,"+++"),Stac!$S50))=FALSE,"+++","++"),"+")," ")," ")</f>
        <v/>
      </c>
      <c r="BG50" s="47" t="str">
        <f>IF(ISERR(FIND(BG$4,Stac!$S50))=FALSE,IF(ISERR(FIND(CONCATENATE(BG$4,"+"),Stac!$S50))=FALSE,IF(ISERR(FIND(CONCATENATE(BG$4,"++"),Stac!$S50))=FALSE,IF(ISERR(FIND(CONCATENATE(BG$4,"+++"),Stac!$S50))=FALSE,"+++","++"),"+")," ")," ")</f>
        <v/>
      </c>
      <c r="BH50" s="47" t="str">
        <f>IF(ISERR(FIND(BH$4,Stac!$S50))=FALSE,IF(ISERR(FIND(CONCATENATE(BH$4,"+"),Stac!$S50))=FALSE,IF(ISERR(FIND(CONCATENATE(BH$4,"++"),Stac!$S50))=FALSE,IF(ISERR(FIND(CONCATENATE(BH$4,"+++"),Stac!$S50))=FALSE,"+++","++"),"+")," ")," ")</f>
        <v/>
      </c>
      <c r="BI50" s="47" t="str">
        <f>IF(ISERR(FIND(BI$4,Stac!$S50))=FALSE,IF(ISERR(FIND(CONCATENATE(BI$4,"+"),Stac!$S50))=FALSE,IF(ISERR(FIND(CONCATENATE(BI$4,"++"),Stac!$S50))=FALSE,IF(ISERR(FIND(CONCATENATE(BI$4,"+++"),Stac!$S50))=FALSE,"+++","++"),"+")," ")," ")</f>
        <v/>
      </c>
      <c r="BJ50" s="47" t="str">
        <f>IF(ISERR(FIND(BJ$4,Stac!$S50))=FALSE,IF(ISERR(FIND(CONCATENATE(BJ$4,"+"),Stac!$S50))=FALSE,IF(ISERR(FIND(CONCATENATE(BJ$4,"++"),Stac!$S50))=FALSE,IF(ISERR(FIND(CONCATENATE(BJ$4,"+++"),Stac!$S50))=FALSE,"+++","++"),"+")," ")," ")</f>
        <v/>
      </c>
      <c r="BK50" s="47" t="str">
        <f>IF(ISERR(FIND(BK$4,Stac!$S50))=FALSE,IF(ISERR(FIND(CONCATENATE(BK$4,"+"),Stac!$S50))=FALSE,IF(ISERR(FIND(CONCATENATE(BK$4,"++"),Stac!$S50))=FALSE,IF(ISERR(FIND(CONCATENATE(BK$4,"+++"),Stac!$S50))=FALSE,"+++","++"),"+")," ")," ")</f>
        <v/>
      </c>
      <c r="BL50" s="47" t="str">
        <f>IF(ISERR(FIND(BL$4,Stac!$S50))=FALSE,IF(ISERR(FIND(CONCATENATE(BL$4,"+"),Stac!$S50))=FALSE,IF(ISERR(FIND(CONCATENATE(BL$4,"++"),Stac!$S50))=FALSE,IF(ISERR(FIND(CONCATENATE(BL$4,"+++"),Stac!$S50))=FALSE,"+++","++"),"+")," ")," ")</f>
        <v/>
      </c>
      <c r="BM50" s="47" t="str">
        <f>IF(ISERR(FIND(BM$4,Stac!$S50))=FALSE,IF(ISERR(FIND(CONCATENATE(BM$4,"+"),Stac!$S50))=FALSE,IF(ISERR(FIND(CONCATENATE(BM$4,"++"),Stac!$S50))=FALSE,IF(ISERR(FIND(CONCATENATE(BM$4,"+++"),Stac!$S50))=FALSE,"+++","++"),"+")," ")," ")</f>
        <v/>
      </c>
      <c r="BN50" s="112" t="str">
        <f>Stac!C50</f>
        <v>Modelowanie i sterowanie robotów</v>
      </c>
      <c r="BO50" s="47" t="str">
        <f>IF(ISERR(FIND(BO$4,Stac!$T50))=FALSE,IF(ISERR(FIND(CONCATENATE(BO$4,"+"),Stac!$T50))=FALSE,IF(ISERR(FIND(CONCATENATE(BO$4,"++"),Stac!$T50))=FALSE,IF(ISERR(FIND(CONCATENATE(BO$4,"+++"),Stac!$T50))=FALSE,"+++","++"),"+")," ")," ")</f>
        <v/>
      </c>
      <c r="BP50" s="47" t="str">
        <f>IF(ISERR(FIND(BP$4,Stac!$T50))=FALSE,IF(ISERR(FIND(CONCATENATE(BP$4,"+"),Stac!$T50))=FALSE,IF(ISERR(FIND(CONCATENATE(BP$4,"++"),Stac!$T50))=FALSE,IF(ISERR(FIND(CONCATENATE(BP$4,"+++"),Stac!$T50))=FALSE,"+++","++"),"+")," ")," ")</f>
        <v/>
      </c>
      <c r="BQ50" s="47" t="str">
        <f>IF(ISERR(FIND(BQ$4,Stac!$T50))=FALSE,IF(ISERR(FIND(CONCATENATE(BQ$4,"+"),Stac!$T50))=FALSE,IF(ISERR(FIND(CONCATENATE(BQ$4,"++"),Stac!$T50))=FALSE,IF(ISERR(FIND(CONCATENATE(BQ$4,"+++"),Stac!$T50))=FALSE,"+++","++"),"+")," ")," ")</f>
        <v/>
      </c>
      <c r="BR50" s="47" t="str">
        <f>IF(ISERR(FIND(BR$4,Stac!$T50))=FALSE,IF(ISERR(FIND(CONCATENATE(BR$4,"+"),Stac!$T50))=FALSE,IF(ISERR(FIND(CONCATENATE(BR$4,"++"),Stac!$T50))=FALSE,IF(ISERR(FIND(CONCATENATE(BR$4,"+++"),Stac!$T50))=FALSE,"+++","++"),"+")," ")," ")</f>
        <v/>
      </c>
      <c r="BS50" s="47" t="str">
        <f>IF(ISERR(FIND(BS$4,Stac!$T50))=FALSE,IF(ISERR(FIND(CONCATENATE(BS$4,"+"),Stac!$T50))=FALSE,IF(ISERR(FIND(CONCATENATE(BS$4,"++"),Stac!$T50))=FALSE,IF(ISERR(FIND(CONCATENATE(BS$4,"+++"),Stac!$T50))=FALSE,"+++","++"),"+")," ")," ")</f>
        <v>+</v>
      </c>
      <c r="BT50" s="47" t="str">
        <f>IF(ISERR(FIND(BT$4,Stac!$T50))=FALSE,IF(ISERR(FIND(CONCATENATE(BT$4,"+"),Stac!$T50))=FALSE,IF(ISERR(FIND(CONCATENATE(BT$4,"++"),Stac!$T50))=FALSE,IF(ISERR(FIND(CONCATENATE(BT$4,"+++"),Stac!$T50))=FALSE,"+++","++"),"+")," ")," ")</f>
        <v/>
      </c>
      <c r="BU50" s="47" t="str">
        <f>IF(ISERR(FIND(BU$4,Stac!$T50))=FALSE,IF(ISERR(FIND(CONCATENATE(BU$4,"+"),Stac!$T50))=FALSE,IF(ISERR(FIND(CONCATENATE(BU$4,"++"),Stac!$T50))=FALSE,IF(ISERR(FIND(CONCATENATE(BU$4,"+++"),Stac!$T50))=FALSE,"+++","++"),"+")," ")," ")</f>
        <v/>
      </c>
    </row>
    <row r="51" spans="1:73">
      <c r="A51" s="88" t="str">
        <f>Stac!C51</f>
        <v>Technika cyfrowa</v>
      </c>
      <c r="B51" s="47" t="str">
        <f>IF(ISERR(FIND(B$4,Stac!$R51))=FALSE,IF(ISERR(FIND(CONCATENATE(B$4,"+"),Stac!$R51))=FALSE,IF(ISERR(FIND(CONCATENATE(B$4,"++"),Stac!$R51))=FALSE,IF(ISERR(FIND(CONCATENATE(B$4,"+++"),Stac!$R51))=FALSE,"+++","++"),"+")," ")," ")</f>
        <v/>
      </c>
      <c r="C51" s="47" t="str">
        <f>IF(ISERR(FIND(C$4,Stac!$R51))=FALSE,IF(ISERR(FIND(CONCATENATE(C$4,"+"),Stac!$R51))=FALSE,IF(ISERR(FIND(CONCATENATE(C$4,"++"),Stac!$R51))=FALSE,IF(ISERR(FIND(CONCATENATE(C$4,"+++"),Stac!$R51))=FALSE,"+++","++"),"+")," ")," ")</f>
        <v/>
      </c>
      <c r="D51" s="47" t="str">
        <f>IF(ISERR(FIND(D$4,Stac!$R51))=FALSE,IF(ISERR(FIND(CONCATENATE(D$4,"+"),Stac!$R51))=FALSE,IF(ISERR(FIND(CONCATENATE(D$4,"++"),Stac!$R51))=FALSE,IF(ISERR(FIND(CONCATENATE(D$4,"+++"),Stac!$R51))=FALSE,"+++","++"),"+")," ")," ")</f>
        <v/>
      </c>
      <c r="E51" s="47" t="str">
        <f>IF(ISERR(FIND(E$4,Stac!$R51))=FALSE,IF(ISERR(FIND(CONCATENATE(E$4,"+"),Stac!$R51))=FALSE,IF(ISERR(FIND(CONCATENATE(E$4,"++"),Stac!$R51))=FALSE,IF(ISERR(FIND(CONCATENATE(E$4,"+++"),Stac!$R51))=FALSE,"+++","++"),"+")," ")," ")</f>
        <v/>
      </c>
      <c r="F51" s="47" t="str">
        <f>IF(ISERR(FIND(F$4,Stac!$R51))=FALSE,IF(ISERR(FIND(CONCATENATE(F$4,"+"),Stac!$R51))=FALSE,IF(ISERR(FIND(CONCATENATE(F$4,"++"),Stac!$R51))=FALSE,IF(ISERR(FIND(CONCATENATE(F$4,"+++"),Stac!$R51))=FALSE,"+++","++"),"+")," ")," ")</f>
        <v/>
      </c>
      <c r="G51" s="47" t="str">
        <f>IF(ISERR(FIND(G$4,Stac!$R51))=FALSE,IF(ISERR(FIND(CONCATENATE(G$4,"+"),Stac!$R51))=FALSE,IF(ISERR(FIND(CONCATENATE(G$4,"++"),Stac!$R51))=FALSE,IF(ISERR(FIND(CONCATENATE(G$4,"+++"),Stac!$R51))=FALSE,"+++","++"),"+")," ")," ")</f>
        <v/>
      </c>
      <c r="H51" s="47" t="str">
        <f>IF(ISERR(FIND(H$4,Stac!$R51))=FALSE,IF(ISERR(FIND(CONCATENATE(H$4,"+"),Stac!$R51))=FALSE,IF(ISERR(FIND(CONCATENATE(H$4,"++"),Stac!$R51))=FALSE,IF(ISERR(FIND(CONCATENATE(H$4,"+++"),Stac!$R51))=FALSE,"+++","++"),"+")," ")," ")</f>
        <v/>
      </c>
      <c r="I51" s="47" t="str">
        <f>IF(ISERR(FIND(I$4,Stac!$R51))=FALSE,IF(ISERR(FIND(CONCATENATE(I$4,"+"),Stac!$R51))=FALSE,IF(ISERR(FIND(CONCATENATE(I$4,"++"),Stac!$R51))=FALSE,IF(ISERR(FIND(CONCATENATE(I$4,"+++"),Stac!$R51))=FALSE,"+++","++"),"+")," ")," ")</f>
        <v/>
      </c>
      <c r="J51" s="47" t="str">
        <f>IF(ISERR(FIND(J$4,Stac!$R51))=FALSE,IF(ISERR(FIND(CONCATENATE(J$4,"+"),Stac!$R51))=FALSE,IF(ISERR(FIND(CONCATENATE(J$4,"++"),Stac!$R51))=FALSE,IF(ISERR(FIND(CONCATENATE(J$4,"+++"),Stac!$R51))=FALSE,"+++","++"),"+")," ")," ")</f>
        <v/>
      </c>
      <c r="K51" s="47" t="str">
        <f>IF(ISERR(FIND(K$4,Stac!$R51))=FALSE,IF(ISERR(FIND(CONCATENATE(K$4,"+"),Stac!$R51))=FALSE,IF(ISERR(FIND(CONCATENATE(K$4,"++"),Stac!$R51))=FALSE,IF(ISERR(FIND(CONCATENATE(K$4,"+++"),Stac!$R51))=FALSE,"+++","++"),"+")," ")," ")</f>
        <v/>
      </c>
      <c r="L51" s="47" t="str">
        <f>IF(ISERR(FIND(L$4,Stac!$R51))=FALSE,IF(ISERR(FIND(CONCATENATE(L$4,"+"),Stac!$R51))=FALSE,IF(ISERR(FIND(CONCATENATE(L$4,"++"),Stac!$R51))=FALSE,IF(ISERR(FIND(CONCATENATE(L$4,"+++"),Stac!$R51))=FALSE,"+++","++"),"+")," ")," ")</f>
        <v/>
      </c>
      <c r="M51" s="47" t="str">
        <f>IF(ISERR(FIND(M$4,Stac!$R51))=FALSE,IF(ISERR(FIND(CONCATENATE(M$4,"+"),Stac!$R51))=FALSE,IF(ISERR(FIND(CONCATENATE(M$4,"++"),Stac!$R51))=FALSE,IF(ISERR(FIND(CONCATENATE(M$4,"+++"),Stac!$R51))=FALSE,"+++","++"),"+")," ")," ")</f>
        <v>+++</v>
      </c>
      <c r="N51" s="47" t="str">
        <f>IF(ISERR(FIND(N$4,Stac!$R51))=FALSE,IF(ISERR(FIND(CONCATENATE(N$4,"+"),Stac!$R51))=FALSE,IF(ISERR(FIND(CONCATENATE(N$4,"++"),Stac!$R51))=FALSE,IF(ISERR(FIND(CONCATENATE(N$4,"+++"),Stac!$R51))=FALSE,"+++","++"),"+")," ")," ")</f>
        <v/>
      </c>
      <c r="O51" s="47" t="str">
        <f>IF(ISERR(FIND(O$4,Stac!$R51))=FALSE,IF(ISERR(FIND(CONCATENATE(O$4,"+"),Stac!$R51))=FALSE,IF(ISERR(FIND(CONCATENATE(O$4,"++"),Stac!$R51))=FALSE,IF(ISERR(FIND(CONCATENATE(O$4,"+++"),Stac!$R51))=FALSE,"+++","++"),"+")," ")," ")</f>
        <v/>
      </c>
      <c r="P51" s="47" t="str">
        <f>IF(ISERR(FIND(P$4,Stac!$R51))=FALSE,IF(ISERR(FIND(CONCATENATE(P$4,"+"),Stac!$R51))=FALSE,IF(ISERR(FIND(CONCATENATE(P$4,"++"),Stac!$R51))=FALSE,IF(ISERR(FIND(CONCATENATE(P$4,"+++"),Stac!$R51))=FALSE,"+++","++"),"+")," ")," ")</f>
        <v/>
      </c>
      <c r="Q51" s="47" t="str">
        <f>IF(ISERR(FIND(Q$4,Stac!$R51))=FALSE,IF(ISERR(FIND(CONCATENATE(Q$4,"+"),Stac!$R51))=FALSE,IF(ISERR(FIND(CONCATENATE(Q$4,"++"),Stac!$R51))=FALSE,IF(ISERR(FIND(CONCATENATE(Q$4,"+++"),Stac!$R51))=FALSE,"+++","++"),"+")," ")," ")</f>
        <v/>
      </c>
      <c r="R51" s="47" t="str">
        <f>IF(ISERR(FIND(R$4,Stac!$R51))=FALSE,IF(ISERR(FIND(CONCATENATE(R$4,"+"),Stac!$R51))=FALSE,IF(ISERR(FIND(CONCATENATE(R$4,"++"),Stac!$R51))=FALSE,IF(ISERR(FIND(CONCATENATE(R$4,"+++"),Stac!$R51))=FALSE,"+++","++"),"+")," ")," ")</f>
        <v/>
      </c>
      <c r="S51" s="47" t="str">
        <f>IF(ISERR(FIND(S$4,Stac!$R51))=FALSE,IF(ISERR(FIND(CONCATENATE(S$4,"+"),Stac!$R51))=FALSE,IF(ISERR(FIND(CONCATENATE(S$4,"++"),Stac!$R51))=FALSE,IF(ISERR(FIND(CONCATENATE(S$4,"+++"),Stac!$R51))=FALSE,"+++","++"),"+")," ")," ")</f>
        <v/>
      </c>
      <c r="T51" s="47" t="str">
        <f>IF(ISERR(FIND(T$4,Stac!$R51))=FALSE,IF(ISERR(FIND(CONCATENATE(T$4,"+"),Stac!$R51))=FALSE,IF(ISERR(FIND(CONCATENATE(T$4,"++"),Stac!$R51))=FALSE,IF(ISERR(FIND(CONCATENATE(T$4,"+++"),Stac!$R51))=FALSE,"+++","++"),"+")," ")," ")</f>
        <v/>
      </c>
      <c r="U51" s="47" t="str">
        <f>IF(ISERR(FIND(U$4,Stac!$R51))=FALSE,IF(ISERR(FIND(CONCATENATE(U$4,"+"),Stac!$R51))=FALSE,IF(ISERR(FIND(CONCATENATE(U$4,"++"),Stac!$R51))=FALSE,IF(ISERR(FIND(CONCATENATE(U$4,"+++"),Stac!$R51))=FALSE,"+++","++"),"+")," ")," ")</f>
        <v/>
      </c>
      <c r="V51" s="47" t="str">
        <f>IF(ISERR(FIND(V$4,Stac!$R51))=FALSE,IF(ISERR(FIND(CONCATENATE(V$4,"+"),Stac!$R51))=FALSE,IF(ISERR(FIND(CONCATENATE(V$4,"++"),Stac!$R51))=FALSE,IF(ISERR(FIND(CONCATENATE(V$4,"+++"),Stac!$R51))=FALSE,"+++","++"),"+")," ")," ")</f>
        <v/>
      </c>
      <c r="W51" s="47" t="str">
        <f>IF(ISERR(FIND(W$4,Stac!$R51))=FALSE,IF(ISERR(FIND(CONCATENATE(W$4,"+"),Stac!$R51))=FALSE,IF(ISERR(FIND(CONCATENATE(W$4,"++"),Stac!$R51))=FALSE,IF(ISERR(FIND(CONCATENATE(W$4,"+++"),Stac!$R51))=FALSE,"+++","++"),"+")," ")," ")</f>
        <v/>
      </c>
      <c r="X51" s="47" t="str">
        <f>IF(ISERR(FIND(X$4,Stac!$R51))=FALSE,IF(ISERR(FIND(CONCATENATE(X$4,"+"),Stac!$R51))=FALSE,IF(ISERR(FIND(CONCATENATE(X$4,"++"),Stac!$R51))=FALSE,IF(ISERR(FIND(CONCATENATE(X$4,"+++"),Stac!$R51))=FALSE,"+++","++"),"+")," ")," ")</f>
        <v/>
      </c>
      <c r="Y51" s="47" t="str">
        <f>IF(ISERR(FIND(Y$4,Stac!$R51))=FALSE,IF(ISERR(FIND(CONCATENATE(Y$4,"+"),Stac!$R51))=FALSE,IF(ISERR(FIND(CONCATENATE(Y$4,"++"),Stac!$R51))=FALSE,IF(ISERR(FIND(CONCATENATE(Y$4,"+++"),Stac!$R51))=FALSE,"+++","++"),"+")," ")," ")</f>
        <v/>
      </c>
      <c r="Z51" s="47" t="str">
        <f>IF(ISERR(FIND(Z$4,Stac!$R51))=FALSE,IF(ISERR(FIND(CONCATENATE(Z$4,"+"),Stac!$R51))=FALSE,IF(ISERR(FIND(CONCATENATE(Z$4,"++"),Stac!$R51))=FALSE,IF(ISERR(FIND(CONCATENATE(Z$4,"+++"),Stac!$R51))=FALSE,"+++","++"),"+")," ")," ")</f>
        <v/>
      </c>
      <c r="AA51" s="47" t="str">
        <f>IF(ISERR(FIND(AA$4,Stac!$R51))=FALSE,IF(ISERR(FIND(CONCATENATE(AA$4,"+"),Stac!$R51))=FALSE,IF(ISERR(FIND(CONCATENATE(AA$4,"++"),Stac!$R51))=FALSE,IF(ISERR(FIND(CONCATENATE(AA$4,"+++"),Stac!$R51))=FALSE,"+++","++"),"+")," ")," ")</f>
        <v/>
      </c>
      <c r="AB51" s="47" t="str">
        <f>IF(ISERR(FIND(AB$4,Stac!$R51))=FALSE,IF(ISERR(FIND(CONCATENATE(AB$4,"+"),Stac!$R51))=FALSE,IF(ISERR(FIND(CONCATENATE(AB$4,"++"),Stac!$R51))=FALSE,IF(ISERR(FIND(CONCATENATE(AB$4,"+++"),Stac!$R51))=FALSE,"+++","++"),"+")," ")," ")</f>
        <v/>
      </c>
      <c r="AC51" s="47" t="str">
        <f>IF(ISERR(FIND(AC$4,Stac!$R51))=FALSE,IF(ISERR(FIND(CONCATENATE(AC$4,"+"),Stac!$R51))=FALSE,IF(ISERR(FIND(CONCATENATE(AC$4,"++"),Stac!$R51))=FALSE,IF(ISERR(FIND(CONCATENATE(AC$4,"+++"),Stac!$R51))=FALSE,"+++","++"),"+")," ")," ")</f>
        <v/>
      </c>
      <c r="AD51" s="112" t="str">
        <f>Stac!C51</f>
        <v>Technika cyfrowa</v>
      </c>
      <c r="AE51" s="47" t="str">
        <f>IF(ISERR(FIND(AE$4,Stac!$S51))=FALSE,IF(ISERR(FIND(CONCATENATE(AE$4,"+"),Stac!$S51))=FALSE,IF(ISERR(FIND(CONCATENATE(AE$4,"++"),Stac!$S51))=FALSE,IF(ISERR(FIND(CONCATENATE(AE$4,"+++"),Stac!$S51))=FALSE,"+++","++"),"+")," ")," ")</f>
        <v/>
      </c>
      <c r="AF51" s="47" t="str">
        <f>IF(ISERR(FIND(AF$4,Stac!$S51))=FALSE,IF(ISERR(FIND(CONCATENATE(AF$4,"+"),Stac!$S51))=FALSE,IF(ISERR(FIND(CONCATENATE(AF$4,"++"),Stac!$S51))=FALSE,IF(ISERR(FIND(CONCATENATE(AF$4,"+++"),Stac!$S51))=FALSE,"+++","++"),"+")," ")," ")</f>
        <v/>
      </c>
      <c r="AG51" s="47" t="str">
        <f>IF(ISERR(FIND(AG$4,Stac!$S51))=FALSE,IF(ISERR(FIND(CONCATENATE(AG$4,"+"),Stac!$S51))=FALSE,IF(ISERR(FIND(CONCATENATE(AG$4,"++"),Stac!$S51))=FALSE,IF(ISERR(FIND(CONCATENATE(AG$4,"+++"),Stac!$S51))=FALSE,"+++","++"),"+")," ")," ")</f>
        <v/>
      </c>
      <c r="AH51" s="47" t="str">
        <f>IF(ISERR(FIND(AH$4,Stac!$S51))=FALSE,IF(ISERR(FIND(CONCATENATE(AH$4,"+"),Stac!$S51))=FALSE,IF(ISERR(FIND(CONCATENATE(AH$4,"++"),Stac!$S51))=FALSE,IF(ISERR(FIND(CONCATENATE(AH$4,"+++"),Stac!$S51))=FALSE,"+++","++"),"+")," ")," ")</f>
        <v>+</v>
      </c>
      <c r="AI51" s="47" t="str">
        <f>IF(ISERR(FIND(AI$4,Stac!$S51))=FALSE,IF(ISERR(FIND(CONCATENATE(AI$4,"+"),Stac!$S51))=FALSE,IF(ISERR(FIND(CONCATENATE(AI$4,"++"),Stac!$S51))=FALSE,IF(ISERR(FIND(CONCATENATE(AI$4,"+++"),Stac!$S51))=FALSE,"+++","++"),"+")," ")," ")</f>
        <v>+</v>
      </c>
      <c r="AJ51" s="47" t="str">
        <f>IF(ISERR(FIND(AJ$4,Stac!$S51))=FALSE,IF(ISERR(FIND(CONCATENATE(AJ$4,"+"),Stac!$S51))=FALSE,IF(ISERR(FIND(CONCATENATE(AJ$4,"++"),Stac!$S51))=FALSE,IF(ISERR(FIND(CONCATENATE(AJ$4,"+++"),Stac!$S51))=FALSE,"+++","++"),"+")," ")," ")</f>
        <v/>
      </c>
      <c r="AK51" s="47" t="str">
        <f>IF(ISERR(FIND(AK$4,Stac!$S51))=FALSE,IF(ISERR(FIND(CONCATENATE(AK$4,"+"),Stac!$S51))=FALSE,IF(ISERR(FIND(CONCATENATE(AK$4,"++"),Stac!$S51))=FALSE,IF(ISERR(FIND(CONCATENATE(AK$4,"+++"),Stac!$S51))=FALSE,"+++","++"),"+")," ")," ")</f>
        <v/>
      </c>
      <c r="AL51" s="47" t="str">
        <f>IF(ISERR(FIND(AL$4,Stac!$S51))=FALSE,IF(ISERR(FIND(CONCATENATE(AL$4,"+"),Stac!$S51))=FALSE,IF(ISERR(FIND(CONCATENATE(AL$4,"++"),Stac!$S51))=FALSE,IF(ISERR(FIND(CONCATENATE(AL$4,"+++"),Stac!$S51))=FALSE,"+++","++"),"+")," ")," ")</f>
        <v/>
      </c>
      <c r="AM51" s="47" t="str">
        <f>IF(ISERR(FIND(AM$4,Stac!$S51))=FALSE,IF(ISERR(FIND(CONCATENATE(AM$4,"+"),Stac!$S51))=FALSE,IF(ISERR(FIND(CONCATENATE(AM$4,"++"),Stac!$S51))=FALSE,IF(ISERR(FIND(CONCATENATE(AM$4,"+++"),Stac!$S51))=FALSE,"+++","++"),"+")," ")," ")</f>
        <v/>
      </c>
      <c r="AN51" s="47" t="str">
        <f>IF(ISERR(FIND(AN$4,Stac!$S51))=FALSE,IF(ISERR(FIND(CONCATENATE(AN$4,"+"),Stac!$S51))=FALSE,IF(ISERR(FIND(CONCATENATE(AN$4,"++"),Stac!$S51))=FALSE,IF(ISERR(FIND(CONCATENATE(AN$4,"+++"),Stac!$S51))=FALSE,"+++","++"),"+")," ")," ")</f>
        <v/>
      </c>
      <c r="AO51" s="47" t="str">
        <f>IF(ISERR(FIND(AO$4,Stac!$S51))=FALSE,IF(ISERR(FIND(CONCATENATE(AO$4,"+"),Stac!$S51))=FALSE,IF(ISERR(FIND(CONCATENATE(AO$4,"++"),Stac!$S51))=FALSE,IF(ISERR(FIND(CONCATENATE(AO$4,"+++"),Stac!$S51))=FALSE,"+++","++"),"+")," ")," ")</f>
        <v/>
      </c>
      <c r="AP51" s="47" t="str">
        <f>IF(ISERR(FIND(AP$4,Stac!$S51))=FALSE,IF(ISERR(FIND(CONCATENATE(AP$4,"+"),Stac!$S51))=FALSE,IF(ISERR(FIND(CONCATENATE(AP$4,"++"),Stac!$S51))=FALSE,IF(ISERR(FIND(CONCATENATE(AP$4,"+++"),Stac!$S51))=FALSE,"+++","++"),"+")," ")," ")</f>
        <v/>
      </c>
      <c r="AQ51" s="47" t="str">
        <f>IF(ISERR(FIND(AQ$4,Stac!$S51))=FALSE,IF(ISERR(FIND(CONCATENATE(AQ$4,"+"),Stac!$S51))=FALSE,IF(ISERR(FIND(CONCATENATE(AQ$4,"++"),Stac!$S51))=FALSE,IF(ISERR(FIND(CONCATENATE(AQ$4,"+++"),Stac!$S51))=FALSE,"+++","++"),"+")," ")," ")</f>
        <v/>
      </c>
      <c r="AR51" s="47" t="str">
        <f>IF(ISERR(FIND(AR$4,Stac!$S51))=FALSE,IF(ISERR(FIND(CONCATENATE(AR$4,"+"),Stac!$S51))=FALSE,IF(ISERR(FIND(CONCATENATE(AR$4,"++"),Stac!$S51))=FALSE,IF(ISERR(FIND(CONCATENATE(AR$4,"+++"),Stac!$S51))=FALSE,"+++","++"),"+")," ")," ")</f>
        <v/>
      </c>
      <c r="AS51" s="47" t="str">
        <f>IF(ISERR(FIND(AS$4,Stac!$S51))=FALSE,IF(ISERR(FIND(CONCATENATE(AS$4,"+"),Stac!$S51))=FALSE,IF(ISERR(FIND(CONCATENATE(AS$4,"++"),Stac!$S51))=FALSE,IF(ISERR(FIND(CONCATENATE(AS$4,"+++"),Stac!$S51))=FALSE,"+++","++"),"+")," ")," ")</f>
        <v>+++</v>
      </c>
      <c r="AT51" s="47" t="str">
        <f>IF(ISERR(FIND(AT$4,Stac!$S51))=FALSE,IF(ISERR(FIND(CONCATENATE(AT$4,"+"),Stac!$S51))=FALSE,IF(ISERR(FIND(CONCATENATE(AT$4,"++"),Stac!$S51))=FALSE,IF(ISERR(FIND(CONCATENATE(AT$4,"+++"),Stac!$S51))=FALSE,"+++","++"),"+")," ")," ")</f>
        <v/>
      </c>
      <c r="AU51" s="47" t="str">
        <f>IF(ISERR(FIND(AU$4,Stac!$S51))=FALSE,IF(ISERR(FIND(CONCATENATE(AU$4,"+"),Stac!$S51))=FALSE,IF(ISERR(FIND(CONCATENATE(AU$4,"++"),Stac!$S51))=FALSE,IF(ISERR(FIND(CONCATENATE(AU$4,"+++"),Stac!$S51))=FALSE,"+++","++"),"+")," ")," ")</f>
        <v/>
      </c>
      <c r="AV51" s="47" t="str">
        <f>IF(ISERR(FIND(AV$4,Stac!$S51))=FALSE,IF(ISERR(FIND(CONCATENATE(AV$4,"+"),Stac!$S51))=FALSE,IF(ISERR(FIND(CONCATENATE(AV$4,"++"),Stac!$S51))=FALSE,IF(ISERR(FIND(CONCATENATE(AV$4,"+++"),Stac!$S51))=FALSE,"+++","++"),"+")," ")," ")</f>
        <v/>
      </c>
      <c r="AW51" s="47" t="str">
        <f>IF(ISERR(FIND(AW$4,Stac!$S51))=FALSE,IF(ISERR(FIND(CONCATENATE(AW$4,"+"),Stac!$S51))=FALSE,IF(ISERR(FIND(CONCATENATE(AW$4,"++"),Stac!$S51))=FALSE,IF(ISERR(FIND(CONCATENATE(AW$4,"+++"),Stac!$S51))=FALSE,"+++","++"),"+")," ")," ")</f>
        <v/>
      </c>
      <c r="AX51" s="47" t="str">
        <f>IF(ISERR(FIND(AX$4,Stac!$S51))=FALSE,IF(ISERR(FIND(CONCATENATE(AX$4,"+"),Stac!$S51))=FALSE,IF(ISERR(FIND(CONCATENATE(AX$4,"++"),Stac!$S51))=FALSE,IF(ISERR(FIND(CONCATENATE(AX$4,"+++"),Stac!$S51))=FALSE,"+++","++"),"+")," ")," ")</f>
        <v/>
      </c>
      <c r="AY51" s="47" t="str">
        <f>IF(ISERR(FIND(AY$4,Stac!$S51))=FALSE,IF(ISERR(FIND(CONCATENATE(AY$4,"+"),Stac!$S51))=FALSE,IF(ISERR(FIND(CONCATENATE(AY$4,"++"),Stac!$S51))=FALSE,IF(ISERR(FIND(CONCATENATE(AY$4,"+++"),Stac!$S51))=FALSE,"+++","++"),"+")," ")," ")</f>
        <v/>
      </c>
      <c r="AZ51" s="47" t="str">
        <f>IF(ISERR(FIND(AZ$4,Stac!$S51))=FALSE,IF(ISERR(FIND(CONCATENATE(AZ$4,"+"),Stac!$S51))=FALSE,IF(ISERR(FIND(CONCATENATE(AZ$4,"++"),Stac!$S51))=FALSE,IF(ISERR(FIND(CONCATENATE(AZ$4,"+++"),Stac!$S51))=FALSE,"+++","++"),"+")," ")," ")</f>
        <v/>
      </c>
      <c r="BA51" s="47" t="str">
        <f>IF(ISERR(FIND(BA$4,Stac!$S51))=FALSE,IF(ISERR(FIND(CONCATENATE(BA$4,"+"),Stac!$S51))=FALSE,IF(ISERR(FIND(CONCATENATE(BA$4,"++"),Stac!$S51))=FALSE,IF(ISERR(FIND(CONCATENATE(BA$4,"+++"),Stac!$S51))=FALSE,"+++","++"),"+")," ")," ")</f>
        <v/>
      </c>
      <c r="BB51" s="47" t="str">
        <f>IF(ISERR(FIND(BB$4,Stac!$S51))=FALSE,IF(ISERR(FIND(CONCATENATE(BB$4,"+"),Stac!$S51))=FALSE,IF(ISERR(FIND(CONCATENATE(BB$4,"++"),Stac!$S51))=FALSE,IF(ISERR(FIND(CONCATENATE(BB$4,"+++"),Stac!$S51))=FALSE,"+++","++"),"+")," ")," ")</f>
        <v/>
      </c>
      <c r="BC51" s="47" t="str">
        <f>IF(ISERR(FIND(BC$4,Stac!$S51))=FALSE,IF(ISERR(FIND(CONCATENATE(BC$4,"+"),Stac!$S51))=FALSE,IF(ISERR(FIND(CONCATENATE(BC$4,"++"),Stac!$S51))=FALSE,IF(ISERR(FIND(CONCATENATE(BC$4,"+++"),Stac!$S51))=FALSE,"+++","++"),"+")," ")," ")</f>
        <v>+++</v>
      </c>
      <c r="BD51" s="47" t="str">
        <f>IF(ISERR(FIND(BD$4,Stac!$S51))=FALSE,IF(ISERR(FIND(CONCATENATE(BD$4,"+"),Stac!$S51))=FALSE,IF(ISERR(FIND(CONCATENATE(BD$4,"++"),Stac!$S51))=FALSE,IF(ISERR(FIND(CONCATENATE(BD$4,"+++"),Stac!$S51))=FALSE,"+++","++"),"+")," ")," ")</f>
        <v/>
      </c>
      <c r="BE51" s="47" t="str">
        <f>IF(ISERR(FIND(BE$4,Stac!$S51))=FALSE,IF(ISERR(FIND(CONCATENATE(BE$4,"+"),Stac!$S51))=FALSE,IF(ISERR(FIND(CONCATENATE(BE$4,"++"),Stac!$S51))=FALSE,IF(ISERR(FIND(CONCATENATE(BE$4,"+++"),Stac!$S51))=FALSE,"+++","++"),"+")," ")," ")</f>
        <v/>
      </c>
      <c r="BF51" s="47" t="str">
        <f>IF(ISERR(FIND(BF$4,Stac!$S51))=FALSE,IF(ISERR(FIND(CONCATENATE(BF$4,"+"),Stac!$S51))=FALSE,IF(ISERR(FIND(CONCATENATE(BF$4,"++"),Stac!$S51))=FALSE,IF(ISERR(FIND(CONCATENATE(BF$4,"+++"),Stac!$S51))=FALSE,"+++","++"),"+")," ")," ")</f>
        <v/>
      </c>
      <c r="BG51" s="47" t="str">
        <f>IF(ISERR(FIND(BG$4,Stac!$S51))=FALSE,IF(ISERR(FIND(CONCATENATE(BG$4,"+"),Stac!$S51))=FALSE,IF(ISERR(FIND(CONCATENATE(BG$4,"++"),Stac!$S51))=FALSE,IF(ISERR(FIND(CONCATENATE(BG$4,"+++"),Stac!$S51))=FALSE,"+++","++"),"+")," ")," ")</f>
        <v/>
      </c>
      <c r="BH51" s="47" t="str">
        <f>IF(ISERR(FIND(BH$4,Stac!$S51))=FALSE,IF(ISERR(FIND(CONCATENATE(BH$4,"+"),Stac!$S51))=FALSE,IF(ISERR(FIND(CONCATENATE(BH$4,"++"),Stac!$S51))=FALSE,IF(ISERR(FIND(CONCATENATE(BH$4,"+++"),Stac!$S51))=FALSE,"+++","++"),"+")," ")," ")</f>
        <v/>
      </c>
      <c r="BI51" s="47" t="str">
        <f>IF(ISERR(FIND(BI$4,Stac!$S51))=FALSE,IF(ISERR(FIND(CONCATENATE(BI$4,"+"),Stac!$S51))=FALSE,IF(ISERR(FIND(CONCATENATE(BI$4,"++"),Stac!$S51))=FALSE,IF(ISERR(FIND(CONCATENATE(BI$4,"+++"),Stac!$S51))=FALSE,"+++","++"),"+")," ")," ")</f>
        <v/>
      </c>
      <c r="BJ51" s="47" t="str">
        <f>IF(ISERR(FIND(BJ$4,Stac!$S51))=FALSE,IF(ISERR(FIND(CONCATENATE(BJ$4,"+"),Stac!$S51))=FALSE,IF(ISERR(FIND(CONCATENATE(BJ$4,"++"),Stac!$S51))=FALSE,IF(ISERR(FIND(CONCATENATE(BJ$4,"+++"),Stac!$S51))=FALSE,"+++","++"),"+")," ")," ")</f>
        <v/>
      </c>
      <c r="BK51" s="47" t="str">
        <f>IF(ISERR(FIND(BK$4,Stac!$S51))=FALSE,IF(ISERR(FIND(CONCATENATE(BK$4,"+"),Stac!$S51))=FALSE,IF(ISERR(FIND(CONCATENATE(BK$4,"++"),Stac!$S51))=FALSE,IF(ISERR(FIND(CONCATENATE(BK$4,"+++"),Stac!$S51))=FALSE,"+++","++"),"+")," ")," ")</f>
        <v/>
      </c>
      <c r="BL51" s="47" t="str">
        <f>IF(ISERR(FIND(BL$4,Stac!$S51))=FALSE,IF(ISERR(FIND(CONCATENATE(BL$4,"+"),Stac!$S51))=FALSE,IF(ISERR(FIND(CONCATENATE(BL$4,"++"),Stac!$S51))=FALSE,IF(ISERR(FIND(CONCATENATE(BL$4,"+++"),Stac!$S51))=FALSE,"+++","++"),"+")," ")," ")</f>
        <v/>
      </c>
      <c r="BM51" s="47" t="str">
        <f>IF(ISERR(FIND(BM$4,Stac!$S51))=FALSE,IF(ISERR(FIND(CONCATENATE(BM$4,"+"),Stac!$S51))=FALSE,IF(ISERR(FIND(CONCATENATE(BM$4,"++"),Stac!$S51))=FALSE,IF(ISERR(FIND(CONCATENATE(BM$4,"+++"),Stac!$S51))=FALSE,"+++","++"),"+")," ")," ")</f>
        <v/>
      </c>
      <c r="BN51" s="112" t="str">
        <f>Stac!C51</f>
        <v>Technika cyfrowa</v>
      </c>
      <c r="BO51" s="47" t="str">
        <f>IF(ISERR(FIND(BO$4,Stac!$T51))=FALSE,IF(ISERR(FIND(CONCATENATE(BO$4,"+"),Stac!$T51))=FALSE,IF(ISERR(FIND(CONCATENATE(BO$4,"++"),Stac!$T51))=FALSE,IF(ISERR(FIND(CONCATENATE(BO$4,"+++"),Stac!$T51))=FALSE,"+++","++"),"+")," ")," ")</f>
        <v/>
      </c>
      <c r="BP51" s="47" t="str">
        <f>IF(ISERR(FIND(BP$4,Stac!$T51))=FALSE,IF(ISERR(FIND(CONCATENATE(BP$4,"+"),Stac!$T51))=FALSE,IF(ISERR(FIND(CONCATENATE(BP$4,"++"),Stac!$T51))=FALSE,IF(ISERR(FIND(CONCATENATE(BP$4,"+++"),Stac!$T51))=FALSE,"+++","++"),"+")," ")," ")</f>
        <v/>
      </c>
      <c r="BQ51" s="47" t="str">
        <f>IF(ISERR(FIND(BQ$4,Stac!$T51))=FALSE,IF(ISERR(FIND(CONCATENATE(BQ$4,"+"),Stac!$T51))=FALSE,IF(ISERR(FIND(CONCATENATE(BQ$4,"++"),Stac!$T51))=FALSE,IF(ISERR(FIND(CONCATENATE(BQ$4,"+++"),Stac!$T51))=FALSE,"+++","++"),"+")," ")," ")</f>
        <v/>
      </c>
      <c r="BR51" s="47" t="str">
        <f>IF(ISERR(FIND(BR$4,Stac!$T51))=FALSE,IF(ISERR(FIND(CONCATENATE(BR$4,"+"),Stac!$T51))=FALSE,IF(ISERR(FIND(CONCATENATE(BR$4,"++"),Stac!$T51))=FALSE,IF(ISERR(FIND(CONCATENATE(BR$4,"+++"),Stac!$T51))=FALSE,"+++","++"),"+")," ")," ")</f>
        <v>+</v>
      </c>
      <c r="BS51" s="47" t="str">
        <f>IF(ISERR(FIND(BS$4,Stac!$T51))=FALSE,IF(ISERR(FIND(CONCATENATE(BS$4,"+"),Stac!$T51))=FALSE,IF(ISERR(FIND(CONCATENATE(BS$4,"++"),Stac!$T51))=FALSE,IF(ISERR(FIND(CONCATENATE(BS$4,"+++"),Stac!$T51))=FALSE,"+++","++"),"+")," ")," ")</f>
        <v>++</v>
      </c>
      <c r="BT51" s="47" t="str">
        <f>IF(ISERR(FIND(BT$4,Stac!$T51))=FALSE,IF(ISERR(FIND(CONCATENATE(BT$4,"+"),Stac!$T51))=FALSE,IF(ISERR(FIND(CONCATENATE(BT$4,"++"),Stac!$T51))=FALSE,IF(ISERR(FIND(CONCATENATE(BT$4,"+++"),Stac!$T51))=FALSE,"+++","++"),"+")," ")," ")</f>
        <v/>
      </c>
      <c r="BU51" s="47" t="str">
        <f>IF(ISERR(FIND(BU$4,Stac!$T51))=FALSE,IF(ISERR(FIND(CONCATENATE(BU$4,"+"),Stac!$T51))=FALSE,IF(ISERR(FIND(CONCATENATE(BU$4,"++"),Stac!$T51))=FALSE,IF(ISERR(FIND(CONCATENATE(BU$4,"+++"),Stac!$T51))=FALSE,"+++","++"),"+")," ")," ")</f>
        <v/>
      </c>
    </row>
    <row r="52" spans="1:73" ht="25.5">
      <c r="A52" s="88" t="str">
        <f>Stac!C52</f>
        <v>Sterowanie procesami ciągłymi i dyskretnymi</v>
      </c>
      <c r="B52" s="47" t="str">
        <f>IF(ISERR(FIND(B$4,Stac!$R52))=FALSE,IF(ISERR(FIND(CONCATENATE(B$4,"+"),Stac!$R52))=FALSE,IF(ISERR(FIND(CONCATENATE(B$4,"++"),Stac!$R52))=FALSE,IF(ISERR(FIND(CONCATENATE(B$4,"+++"),Stac!$R52))=FALSE,"+++","++"),"+")," ")," ")</f>
        <v/>
      </c>
      <c r="C52" s="47" t="str">
        <f>IF(ISERR(FIND(C$4,Stac!$R52))=FALSE,IF(ISERR(FIND(CONCATENATE(C$4,"+"),Stac!$R52))=FALSE,IF(ISERR(FIND(CONCATENATE(C$4,"++"),Stac!$R52))=FALSE,IF(ISERR(FIND(CONCATENATE(C$4,"+++"),Stac!$R52))=FALSE,"+++","++"),"+")," ")," ")</f>
        <v/>
      </c>
      <c r="D52" s="47" t="str">
        <f>IF(ISERR(FIND(D$4,Stac!$R52))=FALSE,IF(ISERR(FIND(CONCATENATE(D$4,"+"),Stac!$R52))=FALSE,IF(ISERR(FIND(CONCATENATE(D$4,"++"),Stac!$R52))=FALSE,IF(ISERR(FIND(CONCATENATE(D$4,"+++"),Stac!$R52))=FALSE,"+++","++"),"+")," ")," ")</f>
        <v/>
      </c>
      <c r="E52" s="47" t="str">
        <f>IF(ISERR(FIND(E$4,Stac!$R52))=FALSE,IF(ISERR(FIND(CONCATENATE(E$4,"+"),Stac!$R52))=FALSE,IF(ISERR(FIND(CONCATENATE(E$4,"++"),Stac!$R52))=FALSE,IF(ISERR(FIND(CONCATENATE(E$4,"+++"),Stac!$R52))=FALSE,"+++","++"),"+")," ")," ")</f>
        <v/>
      </c>
      <c r="F52" s="47" t="str">
        <f>IF(ISERR(FIND(F$4,Stac!$R52))=FALSE,IF(ISERR(FIND(CONCATENATE(F$4,"+"),Stac!$R52))=FALSE,IF(ISERR(FIND(CONCATENATE(F$4,"++"),Stac!$R52))=FALSE,IF(ISERR(FIND(CONCATENATE(F$4,"+++"),Stac!$R52))=FALSE,"+++","++"),"+")," ")," ")</f>
        <v/>
      </c>
      <c r="G52" s="47" t="str">
        <f>IF(ISERR(FIND(G$4,Stac!$R52))=FALSE,IF(ISERR(FIND(CONCATENATE(G$4,"+"),Stac!$R52))=FALSE,IF(ISERR(FIND(CONCATENATE(G$4,"++"),Stac!$R52))=FALSE,IF(ISERR(FIND(CONCATENATE(G$4,"+++"),Stac!$R52))=FALSE,"+++","++"),"+")," ")," ")</f>
        <v/>
      </c>
      <c r="H52" s="47" t="str">
        <f>IF(ISERR(FIND(H$4,Stac!$R52))=FALSE,IF(ISERR(FIND(CONCATENATE(H$4,"+"),Stac!$R52))=FALSE,IF(ISERR(FIND(CONCATENATE(H$4,"++"),Stac!$R52))=FALSE,IF(ISERR(FIND(CONCATENATE(H$4,"+++"),Stac!$R52))=FALSE,"+++","++"),"+")," ")," ")</f>
        <v/>
      </c>
      <c r="I52" s="47" t="str">
        <f>IF(ISERR(FIND(I$4,Stac!$R52))=FALSE,IF(ISERR(FIND(CONCATENATE(I$4,"+"),Stac!$R52))=FALSE,IF(ISERR(FIND(CONCATENATE(I$4,"++"),Stac!$R52))=FALSE,IF(ISERR(FIND(CONCATENATE(I$4,"+++"),Stac!$R52))=FALSE,"+++","++"),"+")," ")," ")</f>
        <v/>
      </c>
      <c r="J52" s="47" t="str">
        <f>IF(ISERR(FIND(J$4,Stac!$R52))=FALSE,IF(ISERR(FIND(CONCATENATE(J$4,"+"),Stac!$R52))=FALSE,IF(ISERR(FIND(CONCATENATE(J$4,"++"),Stac!$R52))=FALSE,IF(ISERR(FIND(CONCATENATE(J$4,"+++"),Stac!$R52))=FALSE,"+++","++"),"+")," ")," ")</f>
        <v/>
      </c>
      <c r="K52" s="47" t="str">
        <f>IF(ISERR(FIND(K$4,Stac!$R52))=FALSE,IF(ISERR(FIND(CONCATENATE(K$4,"+"),Stac!$R52))=FALSE,IF(ISERR(FIND(CONCATENATE(K$4,"++"),Stac!$R52))=FALSE,IF(ISERR(FIND(CONCATENATE(K$4,"+++"),Stac!$R52))=FALSE,"+++","++"),"+")," ")," ")</f>
        <v/>
      </c>
      <c r="L52" s="47" t="str">
        <f>IF(ISERR(FIND(L$4,Stac!$R52))=FALSE,IF(ISERR(FIND(CONCATENATE(L$4,"+"),Stac!$R52))=FALSE,IF(ISERR(FIND(CONCATENATE(L$4,"++"),Stac!$R52))=FALSE,IF(ISERR(FIND(CONCATENATE(L$4,"+++"),Stac!$R52))=FALSE,"+++","++"),"+")," ")," ")</f>
        <v/>
      </c>
      <c r="M52" s="47" t="str">
        <f>IF(ISERR(FIND(M$4,Stac!$R52))=FALSE,IF(ISERR(FIND(CONCATENATE(M$4,"+"),Stac!$R52))=FALSE,IF(ISERR(FIND(CONCATENATE(M$4,"++"),Stac!$R52))=FALSE,IF(ISERR(FIND(CONCATENATE(M$4,"+++"),Stac!$R52))=FALSE,"+++","++"),"+")," ")," ")</f>
        <v/>
      </c>
      <c r="N52" s="47" t="str">
        <f>IF(ISERR(FIND(N$4,Stac!$R52))=FALSE,IF(ISERR(FIND(CONCATENATE(N$4,"+"),Stac!$R52))=FALSE,IF(ISERR(FIND(CONCATENATE(N$4,"++"),Stac!$R52))=FALSE,IF(ISERR(FIND(CONCATENATE(N$4,"+++"),Stac!$R52))=FALSE,"+++","++"),"+")," ")," ")</f>
        <v/>
      </c>
      <c r="O52" s="47" t="str">
        <f>IF(ISERR(FIND(O$4,Stac!$R52))=FALSE,IF(ISERR(FIND(CONCATENATE(O$4,"+"),Stac!$R52))=FALSE,IF(ISERR(FIND(CONCATENATE(O$4,"++"),Stac!$R52))=FALSE,IF(ISERR(FIND(CONCATENATE(O$4,"+++"),Stac!$R52))=FALSE,"+++","++"),"+")," ")," ")</f>
        <v>+++</v>
      </c>
      <c r="P52" s="47" t="str">
        <f>IF(ISERR(FIND(P$4,Stac!$R52))=FALSE,IF(ISERR(FIND(CONCATENATE(P$4,"+"),Stac!$R52))=FALSE,IF(ISERR(FIND(CONCATENATE(P$4,"++"),Stac!$R52))=FALSE,IF(ISERR(FIND(CONCATENATE(P$4,"+++"),Stac!$R52))=FALSE,"+++","++"),"+")," ")," ")</f>
        <v/>
      </c>
      <c r="Q52" s="47" t="str">
        <f>IF(ISERR(FIND(Q$4,Stac!$R52))=FALSE,IF(ISERR(FIND(CONCATENATE(Q$4,"+"),Stac!$R52))=FALSE,IF(ISERR(FIND(CONCATENATE(Q$4,"++"),Stac!$R52))=FALSE,IF(ISERR(FIND(CONCATENATE(Q$4,"+++"),Stac!$R52))=FALSE,"+++","++"),"+")," ")," ")</f>
        <v>+++</v>
      </c>
      <c r="R52" s="47" t="str">
        <f>IF(ISERR(FIND(R$4,Stac!$R52))=FALSE,IF(ISERR(FIND(CONCATENATE(R$4,"+"),Stac!$R52))=FALSE,IF(ISERR(FIND(CONCATENATE(R$4,"++"),Stac!$R52))=FALSE,IF(ISERR(FIND(CONCATENATE(R$4,"+++"),Stac!$R52))=FALSE,"+++","++"),"+")," ")," ")</f>
        <v>+++</v>
      </c>
      <c r="S52" s="47" t="str">
        <f>IF(ISERR(FIND(S$4,Stac!$R52))=FALSE,IF(ISERR(FIND(CONCATENATE(S$4,"+"),Stac!$R52))=FALSE,IF(ISERR(FIND(CONCATENATE(S$4,"++"),Stac!$R52))=FALSE,IF(ISERR(FIND(CONCATENATE(S$4,"+++"),Stac!$R52))=FALSE,"+++","++"),"+")," ")," ")</f>
        <v/>
      </c>
      <c r="T52" s="47" t="str">
        <f>IF(ISERR(FIND(T$4,Stac!$R52))=FALSE,IF(ISERR(FIND(CONCATENATE(T$4,"+"),Stac!$R52))=FALSE,IF(ISERR(FIND(CONCATENATE(T$4,"++"),Stac!$R52))=FALSE,IF(ISERR(FIND(CONCATENATE(T$4,"+++"),Stac!$R52))=FALSE,"+++","++"),"+")," ")," ")</f>
        <v/>
      </c>
      <c r="U52" s="47" t="str">
        <f>IF(ISERR(FIND(U$4,Stac!$R52))=FALSE,IF(ISERR(FIND(CONCATENATE(U$4,"+"),Stac!$R52))=FALSE,IF(ISERR(FIND(CONCATENATE(U$4,"++"),Stac!$R52))=FALSE,IF(ISERR(FIND(CONCATENATE(U$4,"+++"),Stac!$R52))=FALSE,"+++","++"),"+")," ")," ")</f>
        <v/>
      </c>
      <c r="V52" s="47" t="str">
        <f>IF(ISERR(FIND(V$4,Stac!$R52))=FALSE,IF(ISERR(FIND(CONCATENATE(V$4,"+"),Stac!$R52))=FALSE,IF(ISERR(FIND(CONCATENATE(V$4,"++"),Stac!$R52))=FALSE,IF(ISERR(FIND(CONCATENATE(V$4,"+++"),Stac!$R52))=FALSE,"+++","++"),"+")," ")," ")</f>
        <v/>
      </c>
      <c r="W52" s="47" t="str">
        <f>IF(ISERR(FIND(W$4,Stac!$R52))=FALSE,IF(ISERR(FIND(CONCATENATE(W$4,"+"),Stac!$R52))=FALSE,IF(ISERR(FIND(CONCATENATE(W$4,"++"),Stac!$R52))=FALSE,IF(ISERR(FIND(CONCATENATE(W$4,"+++"),Stac!$R52))=FALSE,"+++","++"),"+")," ")," ")</f>
        <v/>
      </c>
      <c r="X52" s="47" t="str">
        <f>IF(ISERR(FIND(X$4,Stac!$R52))=FALSE,IF(ISERR(FIND(CONCATENATE(X$4,"+"),Stac!$R52))=FALSE,IF(ISERR(FIND(CONCATENATE(X$4,"++"),Stac!$R52))=FALSE,IF(ISERR(FIND(CONCATENATE(X$4,"+++"),Stac!$R52))=FALSE,"+++","++"),"+")," ")," ")</f>
        <v/>
      </c>
      <c r="Y52" s="47" t="str">
        <f>IF(ISERR(FIND(Y$4,Stac!$R52))=FALSE,IF(ISERR(FIND(CONCATENATE(Y$4,"+"),Stac!$R52))=FALSE,IF(ISERR(FIND(CONCATENATE(Y$4,"++"),Stac!$R52))=FALSE,IF(ISERR(FIND(CONCATENATE(Y$4,"+++"),Stac!$R52))=FALSE,"+++","++"),"+")," ")," ")</f>
        <v/>
      </c>
      <c r="Z52" s="47" t="str">
        <f>IF(ISERR(FIND(Z$4,Stac!$R52))=FALSE,IF(ISERR(FIND(CONCATENATE(Z$4,"+"),Stac!$R52))=FALSE,IF(ISERR(FIND(CONCATENATE(Z$4,"++"),Stac!$R52))=FALSE,IF(ISERR(FIND(CONCATENATE(Z$4,"+++"),Stac!$R52))=FALSE,"+++","++"),"+")," ")," ")</f>
        <v/>
      </c>
      <c r="AA52" s="47" t="str">
        <f>IF(ISERR(FIND(AA$4,Stac!$R52))=FALSE,IF(ISERR(FIND(CONCATENATE(AA$4,"+"),Stac!$R52))=FALSE,IF(ISERR(FIND(CONCATENATE(AA$4,"++"),Stac!$R52))=FALSE,IF(ISERR(FIND(CONCATENATE(AA$4,"+++"),Stac!$R52))=FALSE,"+++","++"),"+")," ")," ")</f>
        <v/>
      </c>
      <c r="AB52" s="47" t="str">
        <f>IF(ISERR(FIND(AB$4,Stac!$R52))=FALSE,IF(ISERR(FIND(CONCATENATE(AB$4,"+"),Stac!$R52))=FALSE,IF(ISERR(FIND(CONCATENATE(AB$4,"++"),Stac!$R52))=FALSE,IF(ISERR(FIND(CONCATENATE(AB$4,"+++"),Stac!$R52))=FALSE,"+++","++"),"+")," ")," ")</f>
        <v/>
      </c>
      <c r="AC52" s="47" t="str">
        <f>IF(ISERR(FIND(AC$4,Stac!$R52))=FALSE,IF(ISERR(FIND(CONCATENATE(AC$4,"+"),Stac!$R52))=FALSE,IF(ISERR(FIND(CONCATENATE(AC$4,"++"),Stac!$R52))=FALSE,IF(ISERR(FIND(CONCATENATE(AC$4,"+++"),Stac!$R52))=FALSE,"+++","++"),"+")," ")," ")</f>
        <v/>
      </c>
      <c r="AD52" s="112" t="str">
        <f>Stac!C52</f>
        <v>Sterowanie procesami ciągłymi i dyskretnymi</v>
      </c>
      <c r="AE52" s="47" t="str">
        <f>IF(ISERR(FIND(AE$4,Stac!$S52))=FALSE,IF(ISERR(FIND(CONCATENATE(AE$4,"+"),Stac!$S52))=FALSE,IF(ISERR(FIND(CONCATENATE(AE$4,"++"),Stac!$S52))=FALSE,IF(ISERR(FIND(CONCATENATE(AE$4,"+++"),Stac!$S52))=FALSE,"+++","++"),"+")," ")," ")</f>
        <v/>
      </c>
      <c r="AF52" s="47" t="str">
        <f>IF(ISERR(FIND(AF$4,Stac!$S52))=FALSE,IF(ISERR(FIND(CONCATENATE(AF$4,"+"),Stac!$S52))=FALSE,IF(ISERR(FIND(CONCATENATE(AF$4,"++"),Stac!$S52))=FALSE,IF(ISERR(FIND(CONCATENATE(AF$4,"+++"),Stac!$S52))=FALSE,"+++","++"),"+")," ")," ")</f>
        <v/>
      </c>
      <c r="AG52" s="47" t="str">
        <f>IF(ISERR(FIND(AG$4,Stac!$S52))=FALSE,IF(ISERR(FIND(CONCATENATE(AG$4,"+"),Stac!$S52))=FALSE,IF(ISERR(FIND(CONCATENATE(AG$4,"++"),Stac!$S52))=FALSE,IF(ISERR(FIND(CONCATENATE(AG$4,"+++"),Stac!$S52))=FALSE,"+++","++"),"+")," ")," ")</f>
        <v/>
      </c>
      <c r="AH52" s="47" t="str">
        <f>IF(ISERR(FIND(AH$4,Stac!$S52))=FALSE,IF(ISERR(FIND(CONCATENATE(AH$4,"+"),Stac!$S52))=FALSE,IF(ISERR(FIND(CONCATENATE(AH$4,"++"),Stac!$S52))=FALSE,IF(ISERR(FIND(CONCATENATE(AH$4,"+++"),Stac!$S52))=FALSE,"+++","++"),"+")," ")," ")</f>
        <v/>
      </c>
      <c r="AI52" s="47" t="str">
        <f>IF(ISERR(FIND(AI$4,Stac!$S52))=FALSE,IF(ISERR(FIND(CONCATENATE(AI$4,"+"),Stac!$S52))=FALSE,IF(ISERR(FIND(CONCATENATE(AI$4,"++"),Stac!$S52))=FALSE,IF(ISERR(FIND(CONCATENATE(AI$4,"+++"),Stac!$S52))=FALSE,"+++","++"),"+")," ")," ")</f>
        <v/>
      </c>
      <c r="AJ52" s="47" t="str">
        <f>IF(ISERR(FIND(AJ$4,Stac!$S52))=FALSE,IF(ISERR(FIND(CONCATENATE(AJ$4,"+"),Stac!$S52))=FALSE,IF(ISERR(FIND(CONCATENATE(AJ$4,"++"),Stac!$S52))=FALSE,IF(ISERR(FIND(CONCATENATE(AJ$4,"+++"),Stac!$S52))=FALSE,"+++","++"),"+")," ")," ")</f>
        <v/>
      </c>
      <c r="AK52" s="47" t="str">
        <f>IF(ISERR(FIND(AK$4,Stac!$S52))=FALSE,IF(ISERR(FIND(CONCATENATE(AK$4,"+"),Stac!$S52))=FALSE,IF(ISERR(FIND(CONCATENATE(AK$4,"++"),Stac!$S52))=FALSE,IF(ISERR(FIND(CONCATENATE(AK$4,"+++"),Stac!$S52))=FALSE,"+++","++"),"+")," ")," ")</f>
        <v/>
      </c>
      <c r="AL52" s="47" t="str">
        <f>IF(ISERR(FIND(AL$4,Stac!$S52))=FALSE,IF(ISERR(FIND(CONCATENATE(AL$4,"+"),Stac!$S52))=FALSE,IF(ISERR(FIND(CONCATENATE(AL$4,"++"),Stac!$S52))=FALSE,IF(ISERR(FIND(CONCATENATE(AL$4,"+++"),Stac!$S52))=FALSE,"+++","++"),"+")," ")," ")</f>
        <v/>
      </c>
      <c r="AM52" s="47" t="str">
        <f>IF(ISERR(FIND(AM$4,Stac!$S52))=FALSE,IF(ISERR(FIND(CONCATENATE(AM$4,"+"),Stac!$S52))=FALSE,IF(ISERR(FIND(CONCATENATE(AM$4,"++"),Stac!$S52))=FALSE,IF(ISERR(FIND(CONCATENATE(AM$4,"+++"),Stac!$S52))=FALSE,"+++","++"),"+")," ")," ")</f>
        <v/>
      </c>
      <c r="AN52" s="47" t="str">
        <f>IF(ISERR(FIND(AN$4,Stac!$S52))=FALSE,IF(ISERR(FIND(CONCATENATE(AN$4,"+"),Stac!$S52))=FALSE,IF(ISERR(FIND(CONCATENATE(AN$4,"++"),Stac!$S52))=FALSE,IF(ISERR(FIND(CONCATENATE(AN$4,"+++"),Stac!$S52))=FALSE,"+++","++"),"+")," ")," ")</f>
        <v>++</v>
      </c>
      <c r="AO52" s="47" t="str">
        <f>IF(ISERR(FIND(AO$4,Stac!$S52))=FALSE,IF(ISERR(FIND(CONCATENATE(AO$4,"+"),Stac!$S52))=FALSE,IF(ISERR(FIND(CONCATENATE(AO$4,"++"),Stac!$S52))=FALSE,IF(ISERR(FIND(CONCATENATE(AO$4,"+++"),Stac!$S52))=FALSE,"+++","++"),"+")," ")," ")</f>
        <v>++</v>
      </c>
      <c r="AP52" s="47" t="str">
        <f>IF(ISERR(FIND(AP$4,Stac!$S52))=FALSE,IF(ISERR(FIND(CONCATENATE(AP$4,"+"),Stac!$S52))=FALSE,IF(ISERR(FIND(CONCATENATE(AP$4,"++"),Stac!$S52))=FALSE,IF(ISERR(FIND(CONCATENATE(AP$4,"+++"),Stac!$S52))=FALSE,"+++","++"),"+")," ")," ")</f>
        <v/>
      </c>
      <c r="AQ52" s="47" t="str">
        <f>IF(ISERR(FIND(AQ$4,Stac!$S52))=FALSE,IF(ISERR(FIND(CONCATENATE(AQ$4,"+"),Stac!$S52))=FALSE,IF(ISERR(FIND(CONCATENATE(AQ$4,"++"),Stac!$S52))=FALSE,IF(ISERR(FIND(CONCATENATE(AQ$4,"+++"),Stac!$S52))=FALSE,"+++","++"),"+")," ")," ")</f>
        <v/>
      </c>
      <c r="AR52" s="47" t="str">
        <f>IF(ISERR(FIND(AR$4,Stac!$S52))=FALSE,IF(ISERR(FIND(CONCATENATE(AR$4,"+"),Stac!$S52))=FALSE,IF(ISERR(FIND(CONCATENATE(AR$4,"++"),Stac!$S52))=FALSE,IF(ISERR(FIND(CONCATENATE(AR$4,"+++"),Stac!$S52))=FALSE,"+++","++"),"+")," ")," ")</f>
        <v/>
      </c>
      <c r="AS52" s="47" t="str">
        <f>IF(ISERR(FIND(AS$4,Stac!$S52))=FALSE,IF(ISERR(FIND(CONCATENATE(AS$4,"+"),Stac!$S52))=FALSE,IF(ISERR(FIND(CONCATENATE(AS$4,"++"),Stac!$S52))=FALSE,IF(ISERR(FIND(CONCATENATE(AS$4,"+++"),Stac!$S52))=FALSE,"+++","++"),"+")," ")," ")</f>
        <v/>
      </c>
      <c r="AT52" s="47" t="str">
        <f>IF(ISERR(FIND(AT$4,Stac!$S52))=FALSE,IF(ISERR(FIND(CONCATENATE(AT$4,"+"),Stac!$S52))=FALSE,IF(ISERR(FIND(CONCATENATE(AT$4,"++"),Stac!$S52))=FALSE,IF(ISERR(FIND(CONCATENATE(AT$4,"+++"),Stac!$S52))=FALSE,"+++","++"),"+")," ")," ")</f>
        <v/>
      </c>
      <c r="AU52" s="47" t="str">
        <f>IF(ISERR(FIND(AU$4,Stac!$S52))=FALSE,IF(ISERR(FIND(CONCATENATE(AU$4,"+"),Stac!$S52))=FALSE,IF(ISERR(FIND(CONCATENATE(AU$4,"++"),Stac!$S52))=FALSE,IF(ISERR(FIND(CONCATENATE(AU$4,"+++"),Stac!$S52))=FALSE,"+++","++"),"+")," ")," ")</f>
        <v/>
      </c>
      <c r="AV52" s="47" t="str">
        <f>IF(ISERR(FIND(AV$4,Stac!$S52))=FALSE,IF(ISERR(FIND(CONCATENATE(AV$4,"+"),Stac!$S52))=FALSE,IF(ISERR(FIND(CONCATENATE(AV$4,"++"),Stac!$S52))=FALSE,IF(ISERR(FIND(CONCATENATE(AV$4,"+++"),Stac!$S52))=FALSE,"+++","++"),"+")," ")," ")</f>
        <v/>
      </c>
      <c r="AW52" s="47" t="str">
        <f>IF(ISERR(FIND(AW$4,Stac!$S52))=FALSE,IF(ISERR(FIND(CONCATENATE(AW$4,"+"),Stac!$S52))=FALSE,IF(ISERR(FIND(CONCATENATE(AW$4,"++"),Stac!$S52))=FALSE,IF(ISERR(FIND(CONCATENATE(AW$4,"+++"),Stac!$S52))=FALSE,"+++","++"),"+")," ")," ")</f>
        <v/>
      </c>
      <c r="AX52" s="47" t="str">
        <f>IF(ISERR(FIND(AX$4,Stac!$S52))=FALSE,IF(ISERR(FIND(CONCATENATE(AX$4,"+"),Stac!$S52))=FALSE,IF(ISERR(FIND(CONCATENATE(AX$4,"++"),Stac!$S52))=FALSE,IF(ISERR(FIND(CONCATENATE(AX$4,"+++"),Stac!$S52))=FALSE,"+++","++"),"+")," ")," ")</f>
        <v/>
      </c>
      <c r="AY52" s="47" t="str">
        <f>IF(ISERR(FIND(AY$4,Stac!$S52))=FALSE,IF(ISERR(FIND(CONCATENATE(AY$4,"+"),Stac!$S52))=FALSE,IF(ISERR(FIND(CONCATENATE(AY$4,"++"),Stac!$S52))=FALSE,IF(ISERR(FIND(CONCATENATE(AY$4,"+++"),Stac!$S52))=FALSE,"+++","++"),"+")," ")," ")</f>
        <v/>
      </c>
      <c r="AZ52" s="47" t="str">
        <f>IF(ISERR(FIND(AZ$4,Stac!$S52))=FALSE,IF(ISERR(FIND(CONCATENATE(AZ$4,"+"),Stac!$S52))=FALSE,IF(ISERR(FIND(CONCATENATE(AZ$4,"++"),Stac!$S52))=FALSE,IF(ISERR(FIND(CONCATENATE(AZ$4,"+++"),Stac!$S52))=FALSE,"+++","++"),"+")," ")," ")</f>
        <v/>
      </c>
      <c r="BA52" s="47" t="str">
        <f>IF(ISERR(FIND(BA$4,Stac!$S52))=FALSE,IF(ISERR(FIND(CONCATENATE(BA$4,"+"),Stac!$S52))=FALSE,IF(ISERR(FIND(CONCATENATE(BA$4,"++"),Stac!$S52))=FALSE,IF(ISERR(FIND(CONCATENATE(BA$4,"+++"),Stac!$S52))=FALSE,"+++","++"),"+")," ")," ")</f>
        <v/>
      </c>
      <c r="BB52" s="47" t="str">
        <f>IF(ISERR(FIND(BB$4,Stac!$S52))=FALSE,IF(ISERR(FIND(CONCATENATE(BB$4,"+"),Stac!$S52))=FALSE,IF(ISERR(FIND(CONCATENATE(BB$4,"++"),Stac!$S52))=FALSE,IF(ISERR(FIND(CONCATENATE(BB$4,"+++"),Stac!$S52))=FALSE,"+++","++"),"+")," ")," ")</f>
        <v/>
      </c>
      <c r="BC52" s="47" t="str">
        <f>IF(ISERR(FIND(BC$4,Stac!$S52))=FALSE,IF(ISERR(FIND(CONCATENATE(BC$4,"+"),Stac!$S52))=FALSE,IF(ISERR(FIND(CONCATENATE(BC$4,"++"),Stac!$S52))=FALSE,IF(ISERR(FIND(CONCATENATE(BC$4,"+++"),Stac!$S52))=FALSE,"+++","++"),"+")," ")," ")</f>
        <v/>
      </c>
      <c r="BD52" s="47" t="str">
        <f>IF(ISERR(FIND(BD$4,Stac!$S52))=FALSE,IF(ISERR(FIND(CONCATENATE(BD$4,"+"),Stac!$S52))=FALSE,IF(ISERR(FIND(CONCATENATE(BD$4,"++"),Stac!$S52))=FALSE,IF(ISERR(FIND(CONCATENATE(BD$4,"+++"),Stac!$S52))=FALSE,"+++","++"),"+")," ")," ")</f>
        <v/>
      </c>
      <c r="BE52" s="47" t="str">
        <f>IF(ISERR(FIND(BE$4,Stac!$S52))=FALSE,IF(ISERR(FIND(CONCATENATE(BE$4,"+"),Stac!$S52))=FALSE,IF(ISERR(FIND(CONCATENATE(BE$4,"++"),Stac!$S52))=FALSE,IF(ISERR(FIND(CONCATENATE(BE$4,"+++"),Stac!$S52))=FALSE,"+++","++"),"+")," ")," ")</f>
        <v/>
      </c>
      <c r="BF52" s="47" t="str">
        <f>IF(ISERR(FIND(BF$4,Stac!$S52))=FALSE,IF(ISERR(FIND(CONCATENATE(BF$4,"+"),Stac!$S52))=FALSE,IF(ISERR(FIND(CONCATENATE(BF$4,"++"),Stac!$S52))=FALSE,IF(ISERR(FIND(CONCATENATE(BF$4,"+++"),Stac!$S52))=FALSE,"+++","++"),"+")," ")," ")</f>
        <v/>
      </c>
      <c r="BG52" s="47" t="str">
        <f>IF(ISERR(FIND(BG$4,Stac!$S52))=FALSE,IF(ISERR(FIND(CONCATENATE(BG$4,"+"),Stac!$S52))=FALSE,IF(ISERR(FIND(CONCATENATE(BG$4,"++"),Stac!$S52))=FALSE,IF(ISERR(FIND(CONCATENATE(BG$4,"+++"),Stac!$S52))=FALSE,"+++","++"),"+")," ")," ")</f>
        <v>+++</v>
      </c>
      <c r="BH52" s="47" t="str">
        <f>IF(ISERR(FIND(BH$4,Stac!$S52))=FALSE,IF(ISERR(FIND(CONCATENATE(BH$4,"+"),Stac!$S52))=FALSE,IF(ISERR(FIND(CONCATENATE(BH$4,"++"),Stac!$S52))=FALSE,IF(ISERR(FIND(CONCATENATE(BH$4,"+++"),Stac!$S52))=FALSE,"+++","++"),"+")," ")," ")</f>
        <v/>
      </c>
      <c r="BI52" s="47" t="str">
        <f>IF(ISERR(FIND(BI$4,Stac!$S52))=FALSE,IF(ISERR(FIND(CONCATENATE(BI$4,"+"),Stac!$S52))=FALSE,IF(ISERR(FIND(CONCATENATE(BI$4,"++"),Stac!$S52))=FALSE,IF(ISERR(FIND(CONCATENATE(BI$4,"+++"),Stac!$S52))=FALSE,"+++","++"),"+")," ")," ")</f>
        <v/>
      </c>
      <c r="BJ52" s="47" t="str">
        <f>IF(ISERR(FIND(BJ$4,Stac!$S52))=FALSE,IF(ISERR(FIND(CONCATENATE(BJ$4,"+"),Stac!$S52))=FALSE,IF(ISERR(FIND(CONCATENATE(BJ$4,"++"),Stac!$S52))=FALSE,IF(ISERR(FIND(CONCATENATE(BJ$4,"+++"),Stac!$S52))=FALSE,"+++","++"),"+")," ")," ")</f>
        <v/>
      </c>
      <c r="BK52" s="47" t="str">
        <f>IF(ISERR(FIND(BK$4,Stac!$S52))=FALSE,IF(ISERR(FIND(CONCATENATE(BK$4,"+"),Stac!$S52))=FALSE,IF(ISERR(FIND(CONCATENATE(BK$4,"++"),Stac!$S52))=FALSE,IF(ISERR(FIND(CONCATENATE(BK$4,"+++"),Stac!$S52))=FALSE,"+++","++"),"+")," ")," ")</f>
        <v/>
      </c>
      <c r="BL52" s="47" t="str">
        <f>IF(ISERR(FIND(BL$4,Stac!$S52))=FALSE,IF(ISERR(FIND(CONCATENATE(BL$4,"+"),Stac!$S52))=FALSE,IF(ISERR(FIND(CONCATENATE(BL$4,"++"),Stac!$S52))=FALSE,IF(ISERR(FIND(CONCATENATE(BL$4,"+++"),Stac!$S52))=FALSE,"+++","++"),"+")," ")," ")</f>
        <v/>
      </c>
      <c r="BM52" s="47" t="str">
        <f>IF(ISERR(FIND(BM$4,Stac!$S52))=FALSE,IF(ISERR(FIND(CONCATENATE(BM$4,"+"),Stac!$S52))=FALSE,IF(ISERR(FIND(CONCATENATE(BM$4,"++"),Stac!$S52))=FALSE,IF(ISERR(FIND(CONCATENATE(BM$4,"+++"),Stac!$S52))=FALSE,"+++","++"),"+")," ")," ")</f>
        <v/>
      </c>
      <c r="BN52" s="112" t="str">
        <f>Stac!C52</f>
        <v>Sterowanie procesami ciągłymi i dyskretnymi</v>
      </c>
      <c r="BO52" s="47" t="str">
        <f>IF(ISERR(FIND(BO$4,Stac!$T52))=FALSE,IF(ISERR(FIND(CONCATENATE(BO$4,"+"),Stac!$T52))=FALSE,IF(ISERR(FIND(CONCATENATE(BO$4,"++"),Stac!$T52))=FALSE,IF(ISERR(FIND(CONCATENATE(BO$4,"+++"),Stac!$T52))=FALSE,"+++","++"),"+")," ")," ")</f>
        <v/>
      </c>
      <c r="BP52" s="47" t="str">
        <f>IF(ISERR(FIND(BP$4,Stac!$T52))=FALSE,IF(ISERR(FIND(CONCATENATE(BP$4,"+"),Stac!$T52))=FALSE,IF(ISERR(FIND(CONCATENATE(BP$4,"++"),Stac!$T52))=FALSE,IF(ISERR(FIND(CONCATENATE(BP$4,"+++"),Stac!$T52))=FALSE,"+++","++"),"+")," ")," ")</f>
        <v/>
      </c>
      <c r="BQ52" s="47" t="str">
        <f>IF(ISERR(FIND(BQ$4,Stac!$T52))=FALSE,IF(ISERR(FIND(CONCATENATE(BQ$4,"+"),Stac!$T52))=FALSE,IF(ISERR(FIND(CONCATENATE(BQ$4,"++"),Stac!$T52))=FALSE,IF(ISERR(FIND(CONCATENATE(BQ$4,"+++"),Stac!$T52))=FALSE,"+++","++"),"+")," ")," ")</f>
        <v/>
      </c>
      <c r="BR52" s="47" t="str">
        <f>IF(ISERR(FIND(BR$4,Stac!$T52))=FALSE,IF(ISERR(FIND(CONCATENATE(BR$4,"+"),Stac!$T52))=FALSE,IF(ISERR(FIND(CONCATENATE(BR$4,"++"),Stac!$T52))=FALSE,IF(ISERR(FIND(CONCATENATE(BR$4,"+++"),Stac!$T52))=FALSE,"+++","++"),"+")," ")," ")</f>
        <v>+</v>
      </c>
      <c r="BS52" s="47" t="str">
        <f>IF(ISERR(FIND(BS$4,Stac!$T52))=FALSE,IF(ISERR(FIND(CONCATENATE(BS$4,"+"),Stac!$T52))=FALSE,IF(ISERR(FIND(CONCATENATE(BS$4,"++"),Stac!$T52))=FALSE,IF(ISERR(FIND(CONCATENATE(BS$4,"+++"),Stac!$T52))=FALSE,"+++","++"),"+")," ")," ")</f>
        <v>+</v>
      </c>
      <c r="BT52" s="47" t="str">
        <f>IF(ISERR(FIND(BT$4,Stac!$T52))=FALSE,IF(ISERR(FIND(CONCATENATE(BT$4,"+"),Stac!$T52))=FALSE,IF(ISERR(FIND(CONCATENATE(BT$4,"++"),Stac!$T52))=FALSE,IF(ISERR(FIND(CONCATENATE(BT$4,"+++"),Stac!$T52))=FALSE,"+++","++"),"+")," ")," ")</f>
        <v/>
      </c>
      <c r="BU52" s="47" t="str">
        <f>IF(ISERR(FIND(BU$4,Stac!$T52))=FALSE,IF(ISERR(FIND(CONCATENATE(BU$4,"+"),Stac!$T52))=FALSE,IF(ISERR(FIND(CONCATENATE(BU$4,"++"),Stac!$T52))=FALSE,IF(ISERR(FIND(CONCATENATE(BU$4,"+++"),Stac!$T52))=FALSE,"+++","++"),"+")," ")," ")</f>
        <v/>
      </c>
    </row>
    <row r="53" spans="1:73">
      <c r="A53" s="88" t="str">
        <f>Stac!C53</f>
        <v xml:space="preserve">Metrologia i miernictwo techniczne </v>
      </c>
      <c r="B53" s="47" t="str">
        <f>IF(ISERR(FIND(B$4,Stac!$R53))=FALSE,IF(ISERR(FIND(CONCATENATE(B$4,"+"),Stac!$R53))=FALSE,IF(ISERR(FIND(CONCATENATE(B$4,"++"),Stac!$R53))=FALSE,IF(ISERR(FIND(CONCATENATE(B$4,"+++"),Stac!$R53))=FALSE,"+++","++"),"+")," ")," ")</f>
        <v/>
      </c>
      <c r="C53" s="47" t="str">
        <f>IF(ISERR(FIND(C$4,Stac!$R53))=FALSE,IF(ISERR(FIND(CONCATENATE(C$4,"+"),Stac!$R53))=FALSE,IF(ISERR(FIND(CONCATENATE(C$4,"++"),Stac!$R53))=FALSE,IF(ISERR(FIND(CONCATENATE(C$4,"+++"),Stac!$R53))=FALSE,"+++","++"),"+")," ")," ")</f>
        <v/>
      </c>
      <c r="D53" s="47" t="str">
        <f>IF(ISERR(FIND(D$4,Stac!$R53))=FALSE,IF(ISERR(FIND(CONCATENATE(D$4,"+"),Stac!$R53))=FALSE,IF(ISERR(FIND(CONCATENATE(D$4,"++"),Stac!$R53))=FALSE,IF(ISERR(FIND(CONCATENATE(D$4,"+++"),Stac!$R53))=FALSE,"+++","++"),"+")," ")," ")</f>
        <v/>
      </c>
      <c r="E53" s="47" t="str">
        <f>IF(ISERR(FIND(E$4,Stac!$R53))=FALSE,IF(ISERR(FIND(CONCATENATE(E$4,"+"),Stac!$R53))=FALSE,IF(ISERR(FIND(CONCATENATE(E$4,"++"),Stac!$R53))=FALSE,IF(ISERR(FIND(CONCATENATE(E$4,"+++"),Stac!$R53))=FALSE,"+++","++"),"+")," ")," ")</f>
        <v/>
      </c>
      <c r="F53" s="47" t="str">
        <f>IF(ISERR(FIND(F$4,Stac!$R53))=FALSE,IF(ISERR(FIND(CONCATENATE(F$4,"+"),Stac!$R53))=FALSE,IF(ISERR(FIND(CONCATENATE(F$4,"++"),Stac!$R53))=FALSE,IF(ISERR(FIND(CONCATENATE(F$4,"+++"),Stac!$R53))=FALSE,"+++","++"),"+")," ")," ")</f>
        <v/>
      </c>
      <c r="G53" s="47" t="str">
        <f>IF(ISERR(FIND(G$4,Stac!$R53))=FALSE,IF(ISERR(FIND(CONCATENATE(G$4,"+"),Stac!$R53))=FALSE,IF(ISERR(FIND(CONCATENATE(G$4,"++"),Stac!$R53))=FALSE,IF(ISERR(FIND(CONCATENATE(G$4,"+++"),Stac!$R53))=FALSE,"+++","++"),"+")," ")," ")</f>
        <v/>
      </c>
      <c r="H53" s="47" t="str">
        <f>IF(ISERR(FIND(H$4,Stac!$R53))=FALSE,IF(ISERR(FIND(CONCATENATE(H$4,"+"),Stac!$R53))=FALSE,IF(ISERR(FIND(CONCATENATE(H$4,"++"),Stac!$R53))=FALSE,IF(ISERR(FIND(CONCATENATE(H$4,"+++"),Stac!$R53))=FALSE,"+++","++"),"+")," ")," ")</f>
        <v/>
      </c>
      <c r="I53" s="47" t="str">
        <f>IF(ISERR(FIND(I$4,Stac!$R53))=FALSE,IF(ISERR(FIND(CONCATENATE(I$4,"+"),Stac!$R53))=FALSE,IF(ISERR(FIND(CONCATENATE(I$4,"++"),Stac!$R53))=FALSE,IF(ISERR(FIND(CONCATENATE(I$4,"+++"),Stac!$R53))=FALSE,"+++","++"),"+")," ")," ")</f>
        <v/>
      </c>
      <c r="J53" s="47" t="str">
        <f>IF(ISERR(FIND(J$4,Stac!$R53))=FALSE,IF(ISERR(FIND(CONCATENATE(J$4,"+"),Stac!$R53))=FALSE,IF(ISERR(FIND(CONCATENATE(J$4,"++"),Stac!$R53))=FALSE,IF(ISERR(FIND(CONCATENATE(J$4,"+++"),Stac!$R53))=FALSE,"+++","++"),"+")," ")," ")</f>
        <v/>
      </c>
      <c r="K53" s="47" t="str">
        <f>IF(ISERR(FIND(K$4,Stac!$R53))=FALSE,IF(ISERR(FIND(CONCATENATE(K$4,"+"),Stac!$R53))=FALSE,IF(ISERR(FIND(CONCATENATE(K$4,"++"),Stac!$R53))=FALSE,IF(ISERR(FIND(CONCATENATE(K$4,"+++"),Stac!$R53))=FALSE,"+++","++"),"+")," ")," ")</f>
        <v/>
      </c>
      <c r="L53" s="47" t="str">
        <f>IF(ISERR(FIND(L$4,Stac!$R53))=FALSE,IF(ISERR(FIND(CONCATENATE(L$4,"+"),Stac!$R53))=FALSE,IF(ISERR(FIND(CONCATENATE(L$4,"++"),Stac!$R53))=FALSE,IF(ISERR(FIND(CONCATENATE(L$4,"+++"),Stac!$R53))=FALSE,"+++","++"),"+")," ")," ")</f>
        <v>+++</v>
      </c>
      <c r="M53" s="47" t="str">
        <f>IF(ISERR(FIND(M$4,Stac!$R53))=FALSE,IF(ISERR(FIND(CONCATENATE(M$4,"+"),Stac!$R53))=FALSE,IF(ISERR(FIND(CONCATENATE(M$4,"++"),Stac!$R53))=FALSE,IF(ISERR(FIND(CONCATENATE(M$4,"+++"),Stac!$R53))=FALSE,"+++","++"),"+")," ")," ")</f>
        <v/>
      </c>
      <c r="N53" s="47" t="str">
        <f>IF(ISERR(FIND(N$4,Stac!$R53))=FALSE,IF(ISERR(FIND(CONCATENATE(N$4,"+"),Stac!$R53))=FALSE,IF(ISERR(FIND(CONCATENATE(N$4,"++"),Stac!$R53))=FALSE,IF(ISERR(FIND(CONCATENATE(N$4,"+++"),Stac!$R53))=FALSE,"+++","++"),"+")," ")," ")</f>
        <v/>
      </c>
      <c r="O53" s="47" t="str">
        <f>IF(ISERR(FIND(O$4,Stac!$R53))=FALSE,IF(ISERR(FIND(CONCATENATE(O$4,"+"),Stac!$R53))=FALSE,IF(ISERR(FIND(CONCATENATE(O$4,"++"),Stac!$R53))=FALSE,IF(ISERR(FIND(CONCATENATE(O$4,"+++"),Stac!$R53))=FALSE,"+++","++"),"+")," ")," ")</f>
        <v/>
      </c>
      <c r="P53" s="47" t="str">
        <f>IF(ISERR(FIND(P$4,Stac!$R53))=FALSE,IF(ISERR(FIND(CONCATENATE(P$4,"+"),Stac!$R53))=FALSE,IF(ISERR(FIND(CONCATENATE(P$4,"++"),Stac!$R53))=FALSE,IF(ISERR(FIND(CONCATENATE(P$4,"+++"),Stac!$R53))=FALSE,"+++","++"),"+")," ")," ")</f>
        <v/>
      </c>
      <c r="Q53" s="47" t="str">
        <f>IF(ISERR(FIND(Q$4,Stac!$R53))=FALSE,IF(ISERR(FIND(CONCATENATE(Q$4,"+"),Stac!$R53))=FALSE,IF(ISERR(FIND(CONCATENATE(Q$4,"++"),Stac!$R53))=FALSE,IF(ISERR(FIND(CONCATENATE(Q$4,"+++"),Stac!$R53))=FALSE,"+++","++"),"+")," ")," ")</f>
        <v/>
      </c>
      <c r="R53" s="47" t="str">
        <f>IF(ISERR(FIND(R$4,Stac!$R53))=FALSE,IF(ISERR(FIND(CONCATENATE(R$4,"+"),Stac!$R53))=FALSE,IF(ISERR(FIND(CONCATENATE(R$4,"++"),Stac!$R53))=FALSE,IF(ISERR(FIND(CONCATENATE(R$4,"+++"),Stac!$R53))=FALSE,"+++","++"),"+")," ")," ")</f>
        <v/>
      </c>
      <c r="S53" s="47" t="str">
        <f>IF(ISERR(FIND(S$4,Stac!$R53))=FALSE,IF(ISERR(FIND(CONCATENATE(S$4,"+"),Stac!$R53))=FALSE,IF(ISERR(FIND(CONCATENATE(S$4,"++"),Stac!$R53))=FALSE,IF(ISERR(FIND(CONCATENATE(S$4,"+++"),Stac!$R53))=FALSE,"+++","++"),"+")," ")," ")</f>
        <v/>
      </c>
      <c r="T53" s="47" t="str">
        <f>IF(ISERR(FIND(T$4,Stac!$R53))=FALSE,IF(ISERR(FIND(CONCATENATE(T$4,"+"),Stac!$R53))=FALSE,IF(ISERR(FIND(CONCATENATE(T$4,"++"),Stac!$R53))=FALSE,IF(ISERR(FIND(CONCATENATE(T$4,"+++"),Stac!$R53))=FALSE,"+++","++"),"+")," ")," ")</f>
        <v/>
      </c>
      <c r="U53" s="47" t="str">
        <f>IF(ISERR(FIND(U$4,Stac!$R53))=FALSE,IF(ISERR(FIND(CONCATENATE(U$4,"+"),Stac!$R53))=FALSE,IF(ISERR(FIND(CONCATENATE(U$4,"++"),Stac!$R53))=FALSE,IF(ISERR(FIND(CONCATENATE(U$4,"+++"),Stac!$R53))=FALSE,"+++","++"),"+")," ")," ")</f>
        <v/>
      </c>
      <c r="V53" s="47" t="str">
        <f>IF(ISERR(FIND(V$4,Stac!$R53))=FALSE,IF(ISERR(FIND(CONCATENATE(V$4,"+"),Stac!$R53))=FALSE,IF(ISERR(FIND(CONCATENATE(V$4,"++"),Stac!$R53))=FALSE,IF(ISERR(FIND(CONCATENATE(V$4,"+++"),Stac!$R53))=FALSE,"+++","++"),"+")," ")," ")</f>
        <v/>
      </c>
      <c r="W53" s="47" t="str">
        <f>IF(ISERR(FIND(W$4,Stac!$R53))=FALSE,IF(ISERR(FIND(CONCATENATE(W$4,"+"),Stac!$R53))=FALSE,IF(ISERR(FIND(CONCATENATE(W$4,"++"),Stac!$R53))=FALSE,IF(ISERR(FIND(CONCATENATE(W$4,"+++"),Stac!$R53))=FALSE,"+++","++"),"+")," ")," ")</f>
        <v/>
      </c>
      <c r="X53" s="47" t="str">
        <f>IF(ISERR(FIND(X$4,Stac!$R53))=FALSE,IF(ISERR(FIND(CONCATENATE(X$4,"+"),Stac!$R53))=FALSE,IF(ISERR(FIND(CONCATENATE(X$4,"++"),Stac!$R53))=FALSE,IF(ISERR(FIND(CONCATENATE(X$4,"+++"),Stac!$R53))=FALSE,"+++","++"),"+")," ")," ")</f>
        <v/>
      </c>
      <c r="Y53" s="47" t="str">
        <f>IF(ISERR(FIND(Y$4,Stac!$R53))=FALSE,IF(ISERR(FIND(CONCATENATE(Y$4,"+"),Stac!$R53))=FALSE,IF(ISERR(FIND(CONCATENATE(Y$4,"++"),Stac!$R53))=FALSE,IF(ISERR(FIND(CONCATENATE(Y$4,"+++"),Stac!$R53))=FALSE,"+++","++"),"+")," ")," ")</f>
        <v/>
      </c>
      <c r="Z53" s="47" t="str">
        <f>IF(ISERR(FIND(Z$4,Stac!$R53))=FALSE,IF(ISERR(FIND(CONCATENATE(Z$4,"+"),Stac!$R53))=FALSE,IF(ISERR(FIND(CONCATENATE(Z$4,"++"),Stac!$R53))=FALSE,IF(ISERR(FIND(CONCATENATE(Z$4,"+++"),Stac!$R53))=FALSE,"+++","++"),"+")," ")," ")</f>
        <v/>
      </c>
      <c r="AA53" s="47" t="str">
        <f>IF(ISERR(FIND(AA$4,Stac!$R53))=FALSE,IF(ISERR(FIND(CONCATENATE(AA$4,"+"),Stac!$R53))=FALSE,IF(ISERR(FIND(CONCATENATE(AA$4,"++"),Stac!$R53))=FALSE,IF(ISERR(FIND(CONCATENATE(AA$4,"+++"),Stac!$R53))=FALSE,"+++","++"),"+")," ")," ")</f>
        <v/>
      </c>
      <c r="AB53" s="47" t="str">
        <f>IF(ISERR(FIND(AB$4,Stac!$R53))=FALSE,IF(ISERR(FIND(CONCATENATE(AB$4,"+"),Stac!$R53))=FALSE,IF(ISERR(FIND(CONCATENATE(AB$4,"++"),Stac!$R53))=FALSE,IF(ISERR(FIND(CONCATENATE(AB$4,"+++"),Stac!$R53))=FALSE,"+++","++"),"+")," ")," ")</f>
        <v/>
      </c>
      <c r="AC53" s="47" t="str">
        <f>IF(ISERR(FIND(AC$4,Stac!$R53))=FALSE,IF(ISERR(FIND(CONCATENATE(AC$4,"+"),Stac!$R53))=FALSE,IF(ISERR(FIND(CONCATENATE(AC$4,"++"),Stac!$R53))=FALSE,IF(ISERR(FIND(CONCATENATE(AC$4,"+++"),Stac!$R53))=FALSE,"+++","++"),"+")," ")," ")</f>
        <v/>
      </c>
      <c r="AD53" s="112" t="str">
        <f>Stac!C53</f>
        <v xml:space="preserve">Metrologia i miernictwo techniczne </v>
      </c>
      <c r="AE53" s="47" t="str">
        <f>IF(ISERR(FIND(AE$4,Stac!$S53))=FALSE,IF(ISERR(FIND(CONCATENATE(AE$4,"+"),Stac!$S53))=FALSE,IF(ISERR(FIND(CONCATENATE(AE$4,"++"),Stac!$S53))=FALSE,IF(ISERR(FIND(CONCATENATE(AE$4,"+++"),Stac!$S53))=FALSE,"+++","++"),"+")," ")," ")</f>
        <v/>
      </c>
      <c r="AF53" s="47" t="str">
        <f>IF(ISERR(FIND(AF$4,Stac!$S53))=FALSE,IF(ISERR(FIND(CONCATENATE(AF$4,"+"),Stac!$S53))=FALSE,IF(ISERR(FIND(CONCATENATE(AF$4,"++"),Stac!$S53))=FALSE,IF(ISERR(FIND(CONCATENATE(AF$4,"+++"),Stac!$S53))=FALSE,"+++","++"),"+")," ")," ")</f>
        <v/>
      </c>
      <c r="AG53" s="47" t="str">
        <f>IF(ISERR(FIND(AG$4,Stac!$S53))=FALSE,IF(ISERR(FIND(CONCATENATE(AG$4,"+"),Stac!$S53))=FALSE,IF(ISERR(FIND(CONCATENATE(AG$4,"++"),Stac!$S53))=FALSE,IF(ISERR(FIND(CONCATENATE(AG$4,"+++"),Stac!$S53))=FALSE,"+++","++"),"+")," ")," ")</f>
        <v/>
      </c>
      <c r="AH53" s="47" t="str">
        <f>IF(ISERR(FIND(AH$4,Stac!$S53))=FALSE,IF(ISERR(FIND(CONCATENATE(AH$4,"+"),Stac!$S53))=FALSE,IF(ISERR(FIND(CONCATENATE(AH$4,"++"),Stac!$S53))=FALSE,IF(ISERR(FIND(CONCATENATE(AH$4,"+++"),Stac!$S53))=FALSE,"+++","++"),"+")," ")," ")</f>
        <v/>
      </c>
      <c r="AI53" s="47" t="str">
        <f>IF(ISERR(FIND(AI$4,Stac!$S53))=FALSE,IF(ISERR(FIND(CONCATENATE(AI$4,"+"),Stac!$S53))=FALSE,IF(ISERR(FIND(CONCATENATE(AI$4,"++"),Stac!$S53))=FALSE,IF(ISERR(FIND(CONCATENATE(AI$4,"+++"),Stac!$S53))=FALSE,"+++","++"),"+")," ")," ")</f>
        <v/>
      </c>
      <c r="AJ53" s="47" t="str">
        <f>IF(ISERR(FIND(AJ$4,Stac!$S53))=FALSE,IF(ISERR(FIND(CONCATENATE(AJ$4,"+"),Stac!$S53))=FALSE,IF(ISERR(FIND(CONCATENATE(AJ$4,"++"),Stac!$S53))=FALSE,IF(ISERR(FIND(CONCATENATE(AJ$4,"+++"),Stac!$S53))=FALSE,"+++","++"),"+")," ")," ")</f>
        <v/>
      </c>
      <c r="AK53" s="47" t="str">
        <f>IF(ISERR(FIND(AK$4,Stac!$S53))=FALSE,IF(ISERR(FIND(CONCATENATE(AK$4,"+"),Stac!$S53))=FALSE,IF(ISERR(FIND(CONCATENATE(AK$4,"++"),Stac!$S53))=FALSE,IF(ISERR(FIND(CONCATENATE(AK$4,"+++"),Stac!$S53))=FALSE,"+++","++"),"+")," ")," ")</f>
        <v/>
      </c>
      <c r="AL53" s="47" t="str">
        <f>IF(ISERR(FIND(AL$4,Stac!$S53))=FALSE,IF(ISERR(FIND(CONCATENATE(AL$4,"+"),Stac!$S53))=FALSE,IF(ISERR(FIND(CONCATENATE(AL$4,"++"),Stac!$S53))=FALSE,IF(ISERR(FIND(CONCATENATE(AL$4,"+++"),Stac!$S53))=FALSE,"+++","++"),"+")," ")," ")</f>
        <v/>
      </c>
      <c r="AM53" s="47" t="str">
        <f>IF(ISERR(FIND(AM$4,Stac!$S53))=FALSE,IF(ISERR(FIND(CONCATENATE(AM$4,"+"),Stac!$S53))=FALSE,IF(ISERR(FIND(CONCATENATE(AM$4,"++"),Stac!$S53))=FALSE,IF(ISERR(FIND(CONCATENATE(AM$4,"+++"),Stac!$S53))=FALSE,"+++","++"),"+")," ")," ")</f>
        <v/>
      </c>
      <c r="AN53" s="47" t="str">
        <f>IF(ISERR(FIND(AN$4,Stac!$S53))=FALSE,IF(ISERR(FIND(CONCATENATE(AN$4,"+"),Stac!$S53))=FALSE,IF(ISERR(FIND(CONCATENATE(AN$4,"++"),Stac!$S53))=FALSE,IF(ISERR(FIND(CONCATENATE(AN$4,"+++"),Stac!$S53))=FALSE,"+++","++"),"+")," ")," ")</f>
        <v/>
      </c>
      <c r="AO53" s="47" t="str">
        <f>IF(ISERR(FIND(AO$4,Stac!$S53))=FALSE,IF(ISERR(FIND(CONCATENATE(AO$4,"+"),Stac!$S53))=FALSE,IF(ISERR(FIND(CONCATENATE(AO$4,"++"),Stac!$S53))=FALSE,IF(ISERR(FIND(CONCATENATE(AO$4,"+++"),Stac!$S53))=FALSE,"+++","++"),"+")," ")," ")</f>
        <v/>
      </c>
      <c r="AP53" s="47" t="str">
        <f>IF(ISERR(FIND(AP$4,Stac!$S53))=FALSE,IF(ISERR(FIND(CONCATENATE(AP$4,"+"),Stac!$S53))=FALSE,IF(ISERR(FIND(CONCATENATE(AP$4,"++"),Stac!$S53))=FALSE,IF(ISERR(FIND(CONCATENATE(AP$4,"+++"),Stac!$S53))=FALSE,"+++","++"),"+")," ")," ")</f>
        <v/>
      </c>
      <c r="AQ53" s="47" t="str">
        <f>IF(ISERR(FIND(AQ$4,Stac!$S53))=FALSE,IF(ISERR(FIND(CONCATENATE(AQ$4,"+"),Stac!$S53))=FALSE,IF(ISERR(FIND(CONCATENATE(AQ$4,"++"),Stac!$S53))=FALSE,IF(ISERR(FIND(CONCATENATE(AQ$4,"+++"),Stac!$S53))=FALSE,"+++","++"),"+")," ")," ")</f>
        <v/>
      </c>
      <c r="AR53" s="47" t="str">
        <f>IF(ISERR(FIND(AR$4,Stac!$S53))=FALSE,IF(ISERR(FIND(CONCATENATE(AR$4,"+"),Stac!$S53))=FALSE,IF(ISERR(FIND(CONCATENATE(AR$4,"++"),Stac!$S53))=FALSE,IF(ISERR(FIND(CONCATENATE(AR$4,"+++"),Stac!$S53))=FALSE,"+++","++"),"+")," ")," ")</f>
        <v>+++</v>
      </c>
      <c r="AS53" s="47" t="str">
        <f>IF(ISERR(FIND(AS$4,Stac!$S53))=FALSE,IF(ISERR(FIND(CONCATENATE(AS$4,"+"),Stac!$S53))=FALSE,IF(ISERR(FIND(CONCATENATE(AS$4,"++"),Stac!$S53))=FALSE,IF(ISERR(FIND(CONCATENATE(AS$4,"+++"),Stac!$S53))=FALSE,"+++","++"),"+")," ")," ")</f>
        <v/>
      </c>
      <c r="AT53" s="47" t="str">
        <f>IF(ISERR(FIND(AT$4,Stac!$S53))=FALSE,IF(ISERR(FIND(CONCATENATE(AT$4,"+"),Stac!$S53))=FALSE,IF(ISERR(FIND(CONCATENATE(AT$4,"++"),Stac!$S53))=FALSE,IF(ISERR(FIND(CONCATENATE(AT$4,"+++"),Stac!$S53))=FALSE,"+++","++"),"+")," ")," ")</f>
        <v/>
      </c>
      <c r="AU53" s="47" t="str">
        <f>IF(ISERR(FIND(AU$4,Stac!$S53))=FALSE,IF(ISERR(FIND(CONCATENATE(AU$4,"+"),Stac!$S53))=FALSE,IF(ISERR(FIND(CONCATENATE(AU$4,"++"),Stac!$S53))=FALSE,IF(ISERR(FIND(CONCATENATE(AU$4,"+++"),Stac!$S53))=FALSE,"+++","++"),"+")," ")," ")</f>
        <v/>
      </c>
      <c r="AV53" s="47" t="str">
        <f>IF(ISERR(FIND(AV$4,Stac!$S53))=FALSE,IF(ISERR(FIND(CONCATENATE(AV$4,"+"),Stac!$S53))=FALSE,IF(ISERR(FIND(CONCATENATE(AV$4,"++"),Stac!$S53))=FALSE,IF(ISERR(FIND(CONCATENATE(AV$4,"+++"),Stac!$S53))=FALSE,"+++","++"),"+")," ")," ")</f>
        <v/>
      </c>
      <c r="AW53" s="47" t="str">
        <f>IF(ISERR(FIND(AW$4,Stac!$S53))=FALSE,IF(ISERR(FIND(CONCATENATE(AW$4,"+"),Stac!$S53))=FALSE,IF(ISERR(FIND(CONCATENATE(AW$4,"++"),Stac!$S53))=FALSE,IF(ISERR(FIND(CONCATENATE(AW$4,"+++"),Stac!$S53))=FALSE,"+++","++"),"+")," ")," ")</f>
        <v/>
      </c>
      <c r="AX53" s="47" t="str">
        <f>IF(ISERR(FIND(AX$4,Stac!$S53))=FALSE,IF(ISERR(FIND(CONCATENATE(AX$4,"+"),Stac!$S53))=FALSE,IF(ISERR(FIND(CONCATENATE(AX$4,"++"),Stac!$S53))=FALSE,IF(ISERR(FIND(CONCATENATE(AX$4,"+++"),Stac!$S53))=FALSE,"+++","++"),"+")," ")," ")</f>
        <v/>
      </c>
      <c r="AY53" s="47" t="str">
        <f>IF(ISERR(FIND(AY$4,Stac!$S53))=FALSE,IF(ISERR(FIND(CONCATENATE(AY$4,"+"),Stac!$S53))=FALSE,IF(ISERR(FIND(CONCATENATE(AY$4,"++"),Stac!$S53))=FALSE,IF(ISERR(FIND(CONCATENATE(AY$4,"+++"),Stac!$S53))=FALSE,"+++","++"),"+")," ")," ")</f>
        <v/>
      </c>
      <c r="AZ53" s="47" t="str">
        <f>IF(ISERR(FIND(AZ$4,Stac!$S53))=FALSE,IF(ISERR(FIND(CONCATENATE(AZ$4,"+"),Stac!$S53))=FALSE,IF(ISERR(FIND(CONCATENATE(AZ$4,"++"),Stac!$S53))=FALSE,IF(ISERR(FIND(CONCATENATE(AZ$4,"+++"),Stac!$S53))=FALSE,"+++","++"),"+")," ")," ")</f>
        <v/>
      </c>
      <c r="BA53" s="47" t="str">
        <f>IF(ISERR(FIND(BA$4,Stac!$S53))=FALSE,IF(ISERR(FIND(CONCATENATE(BA$4,"+"),Stac!$S53))=FALSE,IF(ISERR(FIND(CONCATENATE(BA$4,"++"),Stac!$S53))=FALSE,IF(ISERR(FIND(CONCATENATE(BA$4,"+++"),Stac!$S53))=FALSE,"+++","++"),"+")," ")," ")</f>
        <v/>
      </c>
      <c r="BB53" s="47" t="str">
        <f>IF(ISERR(FIND(BB$4,Stac!$S53))=FALSE,IF(ISERR(FIND(CONCATENATE(BB$4,"+"),Stac!$S53))=FALSE,IF(ISERR(FIND(CONCATENATE(BB$4,"++"),Stac!$S53))=FALSE,IF(ISERR(FIND(CONCATENATE(BB$4,"+++"),Stac!$S53))=FALSE,"+++","++"),"+")," ")," ")</f>
        <v/>
      </c>
      <c r="BC53" s="47" t="str">
        <f>IF(ISERR(FIND(BC$4,Stac!$S53))=FALSE,IF(ISERR(FIND(CONCATENATE(BC$4,"+"),Stac!$S53))=FALSE,IF(ISERR(FIND(CONCATENATE(BC$4,"++"),Stac!$S53))=FALSE,IF(ISERR(FIND(CONCATENATE(BC$4,"+++"),Stac!$S53))=FALSE,"+++","++"),"+")," ")," ")</f>
        <v/>
      </c>
      <c r="BD53" s="47" t="str">
        <f>IF(ISERR(FIND(BD$4,Stac!$S53))=FALSE,IF(ISERR(FIND(CONCATENATE(BD$4,"+"),Stac!$S53))=FALSE,IF(ISERR(FIND(CONCATENATE(BD$4,"++"),Stac!$S53))=FALSE,IF(ISERR(FIND(CONCATENATE(BD$4,"+++"),Stac!$S53))=FALSE,"+++","++"),"+")," ")," ")</f>
        <v/>
      </c>
      <c r="BE53" s="47" t="str">
        <f>IF(ISERR(FIND(BE$4,Stac!$S53))=FALSE,IF(ISERR(FIND(CONCATENATE(BE$4,"+"),Stac!$S53))=FALSE,IF(ISERR(FIND(CONCATENATE(BE$4,"++"),Stac!$S53))=FALSE,IF(ISERR(FIND(CONCATENATE(BE$4,"+++"),Stac!$S53))=FALSE,"+++","++"),"+")," ")," ")</f>
        <v/>
      </c>
      <c r="BF53" s="47" t="str">
        <f>IF(ISERR(FIND(BF$4,Stac!$S53))=FALSE,IF(ISERR(FIND(CONCATENATE(BF$4,"+"),Stac!$S53))=FALSE,IF(ISERR(FIND(CONCATENATE(BF$4,"++"),Stac!$S53))=FALSE,IF(ISERR(FIND(CONCATENATE(BF$4,"+++"),Stac!$S53))=FALSE,"+++","++"),"+")," ")," ")</f>
        <v/>
      </c>
      <c r="BG53" s="47" t="str">
        <f>IF(ISERR(FIND(BG$4,Stac!$S53))=FALSE,IF(ISERR(FIND(CONCATENATE(BG$4,"+"),Stac!$S53))=FALSE,IF(ISERR(FIND(CONCATENATE(BG$4,"++"),Stac!$S53))=FALSE,IF(ISERR(FIND(CONCATENATE(BG$4,"+++"),Stac!$S53))=FALSE,"+++","++"),"+")," ")," ")</f>
        <v/>
      </c>
      <c r="BH53" s="47" t="str">
        <f>IF(ISERR(FIND(BH$4,Stac!$S53))=FALSE,IF(ISERR(FIND(CONCATENATE(BH$4,"+"),Stac!$S53))=FALSE,IF(ISERR(FIND(CONCATENATE(BH$4,"++"),Stac!$S53))=FALSE,IF(ISERR(FIND(CONCATENATE(BH$4,"+++"),Stac!$S53))=FALSE,"+++","++"),"+")," ")," ")</f>
        <v/>
      </c>
      <c r="BI53" s="47" t="str">
        <f>IF(ISERR(FIND(BI$4,Stac!$S53))=FALSE,IF(ISERR(FIND(CONCATENATE(BI$4,"+"),Stac!$S53))=FALSE,IF(ISERR(FIND(CONCATENATE(BI$4,"++"),Stac!$S53))=FALSE,IF(ISERR(FIND(CONCATENATE(BI$4,"+++"),Stac!$S53))=FALSE,"+++","++"),"+")," ")," ")</f>
        <v/>
      </c>
      <c r="BJ53" s="47" t="str">
        <f>IF(ISERR(FIND(BJ$4,Stac!$S53))=FALSE,IF(ISERR(FIND(CONCATENATE(BJ$4,"+"),Stac!$S53))=FALSE,IF(ISERR(FIND(CONCATENATE(BJ$4,"++"),Stac!$S53))=FALSE,IF(ISERR(FIND(CONCATENATE(BJ$4,"+++"),Stac!$S53))=FALSE,"+++","++"),"+")," ")," ")</f>
        <v/>
      </c>
      <c r="BK53" s="47" t="str">
        <f>IF(ISERR(FIND(BK$4,Stac!$S53))=FALSE,IF(ISERR(FIND(CONCATENATE(BK$4,"+"),Stac!$S53))=FALSE,IF(ISERR(FIND(CONCATENATE(BK$4,"++"),Stac!$S53))=FALSE,IF(ISERR(FIND(CONCATENATE(BK$4,"+++"),Stac!$S53))=FALSE,"+++","++"),"+")," ")," ")</f>
        <v/>
      </c>
      <c r="BL53" s="47" t="str">
        <f>IF(ISERR(FIND(BL$4,Stac!$S53))=FALSE,IF(ISERR(FIND(CONCATENATE(BL$4,"+"),Stac!$S53))=FALSE,IF(ISERR(FIND(CONCATENATE(BL$4,"++"),Stac!$S53))=FALSE,IF(ISERR(FIND(CONCATENATE(BL$4,"+++"),Stac!$S53))=FALSE,"+++","++"),"+")," ")," ")</f>
        <v/>
      </c>
      <c r="BM53" s="47" t="str">
        <f>IF(ISERR(FIND(BM$4,Stac!$S53))=FALSE,IF(ISERR(FIND(CONCATENATE(BM$4,"+"),Stac!$S53))=FALSE,IF(ISERR(FIND(CONCATENATE(BM$4,"++"),Stac!$S53))=FALSE,IF(ISERR(FIND(CONCATENATE(BM$4,"+++"),Stac!$S53))=FALSE,"+++","++"),"+")," ")," ")</f>
        <v/>
      </c>
      <c r="BN53" s="112" t="str">
        <f>Stac!C53</f>
        <v xml:space="preserve">Metrologia i miernictwo techniczne </v>
      </c>
      <c r="BO53" s="47" t="str">
        <f>IF(ISERR(FIND(BO$4,Stac!$T53))=FALSE,IF(ISERR(FIND(CONCATENATE(BO$4,"+"),Stac!$T53))=FALSE,IF(ISERR(FIND(CONCATENATE(BO$4,"++"),Stac!$T53))=FALSE,IF(ISERR(FIND(CONCATENATE(BO$4,"+++"),Stac!$T53))=FALSE,"+++","++"),"+")," ")," ")</f>
        <v/>
      </c>
      <c r="BP53" s="47" t="str">
        <f>IF(ISERR(FIND(BP$4,Stac!$T53))=FALSE,IF(ISERR(FIND(CONCATENATE(BP$4,"+"),Stac!$T53))=FALSE,IF(ISERR(FIND(CONCATENATE(BP$4,"++"),Stac!$T53))=FALSE,IF(ISERR(FIND(CONCATENATE(BP$4,"+++"),Stac!$T53))=FALSE,"+++","++"),"+")," ")," ")</f>
        <v/>
      </c>
      <c r="BQ53" s="47" t="str">
        <f>IF(ISERR(FIND(BQ$4,Stac!$T53))=FALSE,IF(ISERR(FIND(CONCATENATE(BQ$4,"+"),Stac!$T53))=FALSE,IF(ISERR(FIND(CONCATENATE(BQ$4,"++"),Stac!$T53))=FALSE,IF(ISERR(FIND(CONCATENATE(BQ$4,"+++"),Stac!$T53))=FALSE,"+++","++"),"+")," ")," ")</f>
        <v/>
      </c>
      <c r="BR53" s="47" t="str">
        <f>IF(ISERR(FIND(BR$4,Stac!$T53))=FALSE,IF(ISERR(FIND(CONCATENATE(BR$4,"+"),Stac!$T53))=FALSE,IF(ISERR(FIND(CONCATENATE(BR$4,"++"),Stac!$T53))=FALSE,IF(ISERR(FIND(CONCATENATE(BR$4,"+++"),Stac!$T53))=FALSE,"+++","++"),"+")," ")," ")</f>
        <v/>
      </c>
      <c r="BS53" s="47" t="str">
        <f>IF(ISERR(FIND(BS$4,Stac!$T53))=FALSE,IF(ISERR(FIND(CONCATENATE(BS$4,"+"),Stac!$T53))=FALSE,IF(ISERR(FIND(CONCATENATE(BS$4,"++"),Stac!$T53))=FALSE,IF(ISERR(FIND(CONCATENATE(BS$4,"+++"),Stac!$T53))=FALSE,"+++","++"),"+")," ")," ")</f>
        <v>++</v>
      </c>
      <c r="BT53" s="47" t="str">
        <f>IF(ISERR(FIND(BT$4,Stac!$T53))=FALSE,IF(ISERR(FIND(CONCATENATE(BT$4,"+"),Stac!$T53))=FALSE,IF(ISERR(FIND(CONCATENATE(BT$4,"++"),Stac!$T53))=FALSE,IF(ISERR(FIND(CONCATENATE(BT$4,"+++"),Stac!$T53))=FALSE,"+++","++"),"+")," ")," ")</f>
        <v/>
      </c>
      <c r="BU53" s="47" t="str">
        <f>IF(ISERR(FIND(BU$4,Stac!$T53))=FALSE,IF(ISERR(FIND(CONCATENATE(BU$4,"+"),Stac!$T53))=FALSE,IF(ISERR(FIND(CONCATENATE(BU$4,"++"),Stac!$T53))=FALSE,IF(ISERR(FIND(CONCATENATE(BU$4,"+++"),Stac!$T53))=FALSE,"+++","++"),"+")," ")," ")</f>
        <v/>
      </c>
    </row>
    <row r="54" spans="1:73">
      <c r="A54" s="88" t="str">
        <f>Stac!C56</f>
        <v>Grafika inżynierska</v>
      </c>
      <c r="B54" s="47" t="str">
        <f>IF(ISERR(FIND(B$4,Stac!$R56))=FALSE,IF(ISERR(FIND(CONCATENATE(B$4,"+"),Stac!$R56))=FALSE,IF(ISERR(FIND(CONCATENATE(B$4,"++"),Stac!$R56))=FALSE,IF(ISERR(FIND(CONCATENATE(B$4,"+++"),Stac!$R56))=FALSE,"+++","++"),"+")," ")," ")</f>
        <v/>
      </c>
      <c r="C54" s="47" t="str">
        <f>IF(ISERR(FIND(C$4,Stac!$R56))=FALSE,IF(ISERR(FIND(CONCATENATE(C$4,"+"),Stac!$R56))=FALSE,IF(ISERR(FIND(CONCATENATE(C$4,"++"),Stac!$R56))=FALSE,IF(ISERR(FIND(CONCATENATE(C$4,"+++"),Stac!$R56))=FALSE,"+++","++"),"+")," ")," ")</f>
        <v/>
      </c>
      <c r="D54" s="47" t="str">
        <f>IF(ISERR(FIND(D$4,Stac!$R56))=FALSE,IF(ISERR(FIND(CONCATENATE(D$4,"+"),Stac!$R56))=FALSE,IF(ISERR(FIND(CONCATENATE(D$4,"++"),Stac!$R56))=FALSE,IF(ISERR(FIND(CONCATENATE(D$4,"+++"),Stac!$R56))=FALSE,"+++","++"),"+")," ")," ")</f>
        <v>+</v>
      </c>
      <c r="E54" s="47" t="str">
        <f>IF(ISERR(FIND(E$4,Stac!$R56))=FALSE,IF(ISERR(FIND(CONCATENATE(E$4,"+"),Stac!$R56))=FALSE,IF(ISERR(FIND(CONCATENATE(E$4,"++"),Stac!$R56))=FALSE,IF(ISERR(FIND(CONCATENATE(E$4,"+++"),Stac!$R56))=FALSE,"+++","++"),"+")," ")," ")</f>
        <v>+</v>
      </c>
      <c r="F54" s="47" t="str">
        <f>IF(ISERR(FIND(F$4,Stac!$R56))=FALSE,IF(ISERR(FIND(CONCATENATE(F$4,"+"),Stac!$R56))=FALSE,IF(ISERR(FIND(CONCATENATE(F$4,"++"),Stac!$R56))=FALSE,IF(ISERR(FIND(CONCATENATE(F$4,"+++"),Stac!$R56))=FALSE,"+++","++"),"+")," ")," ")</f>
        <v/>
      </c>
      <c r="G54" s="47" t="str">
        <f>IF(ISERR(FIND(G$4,Stac!$R56))=FALSE,IF(ISERR(FIND(CONCATENATE(G$4,"+"),Stac!$R56))=FALSE,IF(ISERR(FIND(CONCATENATE(G$4,"++"),Stac!$R56))=FALSE,IF(ISERR(FIND(CONCATENATE(G$4,"+++"),Stac!$R56))=FALSE,"+++","++"),"+")," ")," ")</f>
        <v/>
      </c>
      <c r="H54" s="47" t="str">
        <f>IF(ISERR(FIND(H$4,Stac!$R56))=FALSE,IF(ISERR(FIND(CONCATENATE(H$4,"+"),Stac!$R56))=FALSE,IF(ISERR(FIND(CONCATENATE(H$4,"++"),Stac!$R56))=FALSE,IF(ISERR(FIND(CONCATENATE(H$4,"+++"),Stac!$R56))=FALSE,"+++","++"),"+")," ")," ")</f>
        <v/>
      </c>
      <c r="I54" s="47" t="str">
        <f>IF(ISERR(FIND(I$4,Stac!$R56))=FALSE,IF(ISERR(FIND(CONCATENATE(I$4,"+"),Stac!$R56))=FALSE,IF(ISERR(FIND(CONCATENATE(I$4,"++"),Stac!$R56))=FALSE,IF(ISERR(FIND(CONCATENATE(I$4,"+++"),Stac!$R56))=FALSE,"+++","++"),"+")," ")," ")</f>
        <v/>
      </c>
      <c r="J54" s="47" t="str">
        <f>IF(ISERR(FIND(J$4,Stac!$R56))=FALSE,IF(ISERR(FIND(CONCATENATE(J$4,"+"),Stac!$R56))=FALSE,IF(ISERR(FIND(CONCATENATE(J$4,"++"),Stac!$R56))=FALSE,IF(ISERR(FIND(CONCATENATE(J$4,"+++"),Stac!$R56))=FALSE,"+++","++"),"+")," ")," ")</f>
        <v/>
      </c>
      <c r="K54" s="47" t="str">
        <f>IF(ISERR(FIND(K$4,Stac!$R56))=FALSE,IF(ISERR(FIND(CONCATENATE(K$4,"+"),Stac!$R56))=FALSE,IF(ISERR(FIND(CONCATENATE(K$4,"++"),Stac!$R56))=FALSE,IF(ISERR(FIND(CONCATENATE(K$4,"+++"),Stac!$R56))=FALSE,"+++","++"),"+")," ")," ")</f>
        <v/>
      </c>
      <c r="L54" s="47" t="str">
        <f>IF(ISERR(FIND(L$4,Stac!$R56))=FALSE,IF(ISERR(FIND(CONCATENATE(L$4,"+"),Stac!$R56))=FALSE,IF(ISERR(FIND(CONCATENATE(L$4,"++"),Stac!$R56))=FALSE,IF(ISERR(FIND(CONCATENATE(L$4,"+++"),Stac!$R56))=FALSE,"+++","++"),"+")," ")," ")</f>
        <v/>
      </c>
      <c r="M54" s="47" t="str">
        <f>IF(ISERR(FIND(M$4,Stac!$R56))=FALSE,IF(ISERR(FIND(CONCATENATE(M$4,"+"),Stac!$R56))=FALSE,IF(ISERR(FIND(CONCATENATE(M$4,"++"),Stac!$R56))=FALSE,IF(ISERR(FIND(CONCATENATE(M$4,"+++"),Stac!$R56))=FALSE,"+++","++"),"+")," ")," ")</f>
        <v/>
      </c>
      <c r="N54" s="47" t="str">
        <f>IF(ISERR(FIND(N$4,Stac!$R56))=FALSE,IF(ISERR(FIND(CONCATENATE(N$4,"+"),Stac!$R56))=FALSE,IF(ISERR(FIND(CONCATENATE(N$4,"++"),Stac!$R56))=FALSE,IF(ISERR(FIND(CONCATENATE(N$4,"+++"),Stac!$R56))=FALSE,"+++","++"),"+")," ")," ")</f>
        <v/>
      </c>
      <c r="O54" s="47" t="str">
        <f>IF(ISERR(FIND(O$4,Stac!$R56))=FALSE,IF(ISERR(FIND(CONCATENATE(O$4,"+"),Stac!$R56))=FALSE,IF(ISERR(FIND(CONCATENATE(O$4,"++"),Stac!$R56))=FALSE,IF(ISERR(FIND(CONCATENATE(O$4,"+++"),Stac!$R56))=FALSE,"+++","++"),"+")," ")," ")</f>
        <v/>
      </c>
      <c r="P54" s="47" t="str">
        <f>IF(ISERR(FIND(P$4,Stac!$R56))=FALSE,IF(ISERR(FIND(CONCATENATE(P$4,"+"),Stac!$R56))=FALSE,IF(ISERR(FIND(CONCATENATE(P$4,"++"),Stac!$R56))=FALSE,IF(ISERR(FIND(CONCATENATE(P$4,"+++"),Stac!$R56))=FALSE,"+++","++"),"+")," ")," ")</f>
        <v/>
      </c>
      <c r="Q54" s="47" t="str">
        <f>IF(ISERR(FIND(Q$4,Stac!$R56))=FALSE,IF(ISERR(FIND(CONCATENATE(Q$4,"+"),Stac!$R56))=FALSE,IF(ISERR(FIND(CONCATENATE(Q$4,"++"),Stac!$R56))=FALSE,IF(ISERR(FIND(CONCATENATE(Q$4,"+++"),Stac!$R56))=FALSE,"+++","++"),"+")," ")," ")</f>
        <v/>
      </c>
      <c r="R54" s="47" t="str">
        <f>IF(ISERR(FIND(R$4,Stac!$R56))=FALSE,IF(ISERR(FIND(CONCATENATE(R$4,"+"),Stac!$R56))=FALSE,IF(ISERR(FIND(CONCATENATE(R$4,"++"),Stac!$R56))=FALSE,IF(ISERR(FIND(CONCATENATE(R$4,"+++"),Stac!$R56))=FALSE,"+++","++"),"+")," ")," ")</f>
        <v/>
      </c>
      <c r="S54" s="47" t="str">
        <f>IF(ISERR(FIND(S$4,Stac!$R56))=FALSE,IF(ISERR(FIND(CONCATENATE(S$4,"+"),Stac!$R56))=FALSE,IF(ISERR(FIND(CONCATENATE(S$4,"++"),Stac!$R56))=FALSE,IF(ISERR(FIND(CONCATENATE(S$4,"+++"),Stac!$R56))=FALSE,"+++","++"),"+")," ")," ")</f>
        <v/>
      </c>
      <c r="T54" s="47" t="str">
        <f>IF(ISERR(FIND(T$4,Stac!$R56))=FALSE,IF(ISERR(FIND(CONCATENATE(T$4,"+"),Stac!$R56))=FALSE,IF(ISERR(FIND(CONCATENATE(T$4,"++"),Stac!$R56))=FALSE,IF(ISERR(FIND(CONCATENATE(T$4,"+++"),Stac!$R56))=FALSE,"+++","++"),"+")," ")," ")</f>
        <v/>
      </c>
      <c r="U54" s="47" t="str">
        <f>IF(ISERR(FIND(U$4,Stac!$R56))=FALSE,IF(ISERR(FIND(CONCATENATE(U$4,"+"),Stac!$R56))=FALSE,IF(ISERR(FIND(CONCATENATE(U$4,"++"),Stac!$R56))=FALSE,IF(ISERR(FIND(CONCATENATE(U$4,"+++"),Stac!$R56))=FALSE,"+++","++"),"+")," ")," ")</f>
        <v>+</v>
      </c>
      <c r="V54" s="47" t="str">
        <f>IF(ISERR(FIND(V$4,Stac!$R56))=FALSE,IF(ISERR(FIND(CONCATENATE(V$4,"+"),Stac!$R56))=FALSE,IF(ISERR(FIND(CONCATENATE(V$4,"++"),Stac!$R56))=FALSE,IF(ISERR(FIND(CONCATENATE(V$4,"+++"),Stac!$R56))=FALSE,"+++","++"),"+")," ")," ")</f>
        <v/>
      </c>
      <c r="W54" s="47" t="str">
        <f>IF(ISERR(FIND(W$4,Stac!$R56))=FALSE,IF(ISERR(FIND(CONCATENATE(W$4,"+"),Stac!$R56))=FALSE,IF(ISERR(FIND(CONCATENATE(W$4,"++"),Stac!$R56))=FALSE,IF(ISERR(FIND(CONCATENATE(W$4,"+++"),Stac!$R56))=FALSE,"+++","++"),"+")," ")," ")</f>
        <v/>
      </c>
      <c r="X54" s="47" t="str">
        <f>IF(ISERR(FIND(X$4,Stac!$R56))=FALSE,IF(ISERR(FIND(CONCATENATE(X$4,"+"),Stac!$R56))=FALSE,IF(ISERR(FIND(CONCATENATE(X$4,"++"),Stac!$R56))=FALSE,IF(ISERR(FIND(CONCATENATE(X$4,"+++"),Stac!$R56))=FALSE,"+++","++"),"+")," ")," ")</f>
        <v>+</v>
      </c>
      <c r="Y54" s="47" t="str">
        <f>IF(ISERR(FIND(Y$4,Stac!$R56))=FALSE,IF(ISERR(FIND(CONCATENATE(Y$4,"+"),Stac!$R56))=FALSE,IF(ISERR(FIND(CONCATENATE(Y$4,"++"),Stac!$R56))=FALSE,IF(ISERR(FIND(CONCATENATE(Y$4,"+++"),Stac!$R56))=FALSE,"+++","++"),"+")," ")," ")</f>
        <v/>
      </c>
      <c r="Z54" s="47" t="str">
        <f>IF(ISERR(FIND(Z$4,Stac!$R56))=FALSE,IF(ISERR(FIND(CONCATENATE(Z$4,"+"),Stac!$R56))=FALSE,IF(ISERR(FIND(CONCATENATE(Z$4,"++"),Stac!$R56))=FALSE,IF(ISERR(FIND(CONCATENATE(Z$4,"+++"),Stac!$R56))=FALSE,"+++","++"),"+")," ")," ")</f>
        <v/>
      </c>
      <c r="AA54" s="47" t="str">
        <f>IF(ISERR(FIND(AA$4,Stac!$R56))=FALSE,IF(ISERR(FIND(CONCATENATE(AA$4,"+"),Stac!$R56))=FALSE,IF(ISERR(FIND(CONCATENATE(AA$4,"++"),Stac!$R56))=FALSE,IF(ISERR(FIND(CONCATENATE(AA$4,"+++"),Stac!$R56))=FALSE,"+++","++"),"+")," ")," ")</f>
        <v/>
      </c>
      <c r="AB54" s="47" t="str">
        <f>IF(ISERR(FIND(AB$4,Stac!$R56))=FALSE,IF(ISERR(FIND(CONCATENATE(AB$4,"+"),Stac!$R56))=FALSE,IF(ISERR(FIND(CONCATENATE(AB$4,"++"),Stac!$R56))=FALSE,IF(ISERR(FIND(CONCATENATE(AB$4,"+++"),Stac!$R56))=FALSE,"+++","++"),"+")," ")," ")</f>
        <v/>
      </c>
      <c r="AC54" s="47" t="str">
        <f>IF(ISERR(FIND(AC$4,Stac!$R56))=FALSE,IF(ISERR(FIND(CONCATENATE(AC$4,"+"),Stac!$R56))=FALSE,IF(ISERR(FIND(CONCATENATE(AC$4,"++"),Stac!$R56))=FALSE,IF(ISERR(FIND(CONCATENATE(AC$4,"+++"),Stac!$R56))=FALSE,"+++","++"),"+")," ")," ")</f>
        <v/>
      </c>
      <c r="AD54" s="112" t="str">
        <f>Stac!C56</f>
        <v>Grafika inżynierska</v>
      </c>
      <c r="AE54" s="47" t="str">
        <f>IF(ISERR(FIND(AE$4,Stac!$S56))=FALSE,IF(ISERR(FIND(CONCATENATE(AE$4,"+"),Stac!$S56))=FALSE,IF(ISERR(FIND(CONCATENATE(AE$4,"++"),Stac!$S56))=FALSE,IF(ISERR(FIND(CONCATENATE(AE$4,"+++"),Stac!$S56))=FALSE,"+++","++"),"+")," ")," ")</f>
        <v/>
      </c>
      <c r="AF54" s="47" t="str">
        <f>IF(ISERR(FIND(AF$4,Stac!$S56))=FALSE,IF(ISERR(FIND(CONCATENATE(AF$4,"+"),Stac!$S56))=FALSE,IF(ISERR(FIND(CONCATENATE(AF$4,"++"),Stac!$S56))=FALSE,IF(ISERR(FIND(CONCATENATE(AF$4,"+++"),Stac!$S56))=FALSE,"+++","++"),"+")," ")," ")</f>
        <v>+++</v>
      </c>
      <c r="AG54" s="47" t="str">
        <f>IF(ISERR(FIND(AG$4,Stac!$S56))=FALSE,IF(ISERR(FIND(CONCATENATE(AG$4,"+"),Stac!$S56))=FALSE,IF(ISERR(FIND(CONCATENATE(AG$4,"++"),Stac!$S56))=FALSE,IF(ISERR(FIND(CONCATENATE(AG$4,"+++"),Stac!$S56))=FALSE,"+++","++"),"+")," ")," ")</f>
        <v/>
      </c>
      <c r="AH54" s="47" t="str">
        <f>IF(ISERR(FIND(AH$4,Stac!$S56))=FALSE,IF(ISERR(FIND(CONCATENATE(AH$4,"+"),Stac!$S56))=FALSE,IF(ISERR(FIND(CONCATENATE(AH$4,"++"),Stac!$S56))=FALSE,IF(ISERR(FIND(CONCATENATE(AH$4,"+++"),Stac!$S56))=FALSE,"+++","++"),"+")," ")," ")</f>
        <v/>
      </c>
      <c r="AI54" s="47" t="str">
        <f>IF(ISERR(FIND(AI$4,Stac!$S56))=FALSE,IF(ISERR(FIND(CONCATENATE(AI$4,"+"),Stac!$S56))=FALSE,IF(ISERR(FIND(CONCATENATE(AI$4,"++"),Stac!$S56))=FALSE,IF(ISERR(FIND(CONCATENATE(AI$4,"+++"),Stac!$S56))=FALSE,"+++","++"),"+")," ")," ")</f>
        <v/>
      </c>
      <c r="AJ54" s="47" t="str">
        <f>IF(ISERR(FIND(AJ$4,Stac!$S56))=FALSE,IF(ISERR(FIND(CONCATENATE(AJ$4,"+"),Stac!$S56))=FALSE,IF(ISERR(FIND(CONCATENATE(AJ$4,"++"),Stac!$S56))=FALSE,IF(ISERR(FIND(CONCATENATE(AJ$4,"+++"),Stac!$S56))=FALSE,"+++","++"),"+")," ")," ")</f>
        <v/>
      </c>
      <c r="AK54" s="47" t="str">
        <f>IF(ISERR(FIND(AK$4,Stac!$S56))=FALSE,IF(ISERR(FIND(CONCATENATE(AK$4,"+"),Stac!$S56))=FALSE,IF(ISERR(FIND(CONCATENATE(AK$4,"++"),Stac!$S56))=FALSE,IF(ISERR(FIND(CONCATENATE(AK$4,"+++"),Stac!$S56))=FALSE,"+++","++"),"+")," ")," ")</f>
        <v/>
      </c>
      <c r="AL54" s="47" t="str">
        <f>IF(ISERR(FIND(AL$4,Stac!$S56))=FALSE,IF(ISERR(FIND(CONCATENATE(AL$4,"+"),Stac!$S56))=FALSE,IF(ISERR(FIND(CONCATENATE(AL$4,"++"),Stac!$S56))=FALSE,IF(ISERR(FIND(CONCATENATE(AL$4,"+++"),Stac!$S56))=FALSE,"+++","++"),"+")," ")," ")</f>
        <v/>
      </c>
      <c r="AM54" s="47" t="str">
        <f>IF(ISERR(FIND(AM$4,Stac!$S56))=FALSE,IF(ISERR(FIND(CONCATENATE(AM$4,"+"),Stac!$S56))=FALSE,IF(ISERR(FIND(CONCATENATE(AM$4,"++"),Stac!$S56))=FALSE,IF(ISERR(FIND(CONCATENATE(AM$4,"+++"),Stac!$S56))=FALSE,"+++","++"),"+")," ")," ")</f>
        <v/>
      </c>
      <c r="AN54" s="47" t="str">
        <f>IF(ISERR(FIND(AN$4,Stac!$S56))=FALSE,IF(ISERR(FIND(CONCATENATE(AN$4,"+"),Stac!$S56))=FALSE,IF(ISERR(FIND(CONCATENATE(AN$4,"++"),Stac!$S56))=FALSE,IF(ISERR(FIND(CONCATENATE(AN$4,"+++"),Stac!$S56))=FALSE,"+++","++"),"+")," ")," ")</f>
        <v/>
      </c>
      <c r="AO54" s="47" t="str">
        <f>IF(ISERR(FIND(AO$4,Stac!$S56))=FALSE,IF(ISERR(FIND(CONCATENATE(AO$4,"+"),Stac!$S56))=FALSE,IF(ISERR(FIND(CONCATENATE(AO$4,"++"),Stac!$S56))=FALSE,IF(ISERR(FIND(CONCATENATE(AO$4,"+++"),Stac!$S56))=FALSE,"+++","++"),"+")," ")," ")</f>
        <v/>
      </c>
      <c r="AP54" s="47" t="str">
        <f>IF(ISERR(FIND(AP$4,Stac!$S56))=FALSE,IF(ISERR(FIND(CONCATENATE(AP$4,"+"),Stac!$S56))=FALSE,IF(ISERR(FIND(CONCATENATE(AP$4,"++"),Stac!$S56))=FALSE,IF(ISERR(FIND(CONCATENATE(AP$4,"+++"),Stac!$S56))=FALSE,"+++","++"),"+")," ")," ")</f>
        <v/>
      </c>
      <c r="AQ54" s="47" t="str">
        <f>IF(ISERR(FIND(AQ$4,Stac!$S56))=FALSE,IF(ISERR(FIND(CONCATENATE(AQ$4,"+"),Stac!$S56))=FALSE,IF(ISERR(FIND(CONCATENATE(AQ$4,"++"),Stac!$S56))=FALSE,IF(ISERR(FIND(CONCATENATE(AQ$4,"+++"),Stac!$S56))=FALSE,"+++","++"),"+")," ")," ")</f>
        <v/>
      </c>
      <c r="AR54" s="47" t="str">
        <f>IF(ISERR(FIND(AR$4,Stac!$S56))=FALSE,IF(ISERR(FIND(CONCATENATE(AR$4,"+"),Stac!$S56))=FALSE,IF(ISERR(FIND(CONCATENATE(AR$4,"++"),Stac!$S56))=FALSE,IF(ISERR(FIND(CONCATENATE(AR$4,"+++"),Stac!$S56))=FALSE,"+++","++"),"+")," ")," ")</f>
        <v/>
      </c>
      <c r="AS54" s="47" t="str">
        <f>IF(ISERR(FIND(AS$4,Stac!$S56))=FALSE,IF(ISERR(FIND(CONCATENATE(AS$4,"+"),Stac!$S56))=FALSE,IF(ISERR(FIND(CONCATENATE(AS$4,"++"),Stac!$S56))=FALSE,IF(ISERR(FIND(CONCATENATE(AS$4,"+++"),Stac!$S56))=FALSE,"+++","++"),"+")," ")," ")</f>
        <v/>
      </c>
      <c r="AT54" s="47" t="str">
        <f>IF(ISERR(FIND(AT$4,Stac!$S56))=FALSE,IF(ISERR(FIND(CONCATENATE(AT$4,"+"),Stac!$S56))=FALSE,IF(ISERR(FIND(CONCATENATE(AT$4,"++"),Stac!$S56))=FALSE,IF(ISERR(FIND(CONCATENATE(AT$4,"+++"),Stac!$S56))=FALSE,"+++","++"),"+")," ")," ")</f>
        <v/>
      </c>
      <c r="AU54" s="47" t="str">
        <f>IF(ISERR(FIND(AU$4,Stac!$S56))=FALSE,IF(ISERR(FIND(CONCATENATE(AU$4,"+"),Stac!$S56))=FALSE,IF(ISERR(FIND(CONCATENATE(AU$4,"++"),Stac!$S56))=FALSE,IF(ISERR(FIND(CONCATENATE(AU$4,"+++"),Stac!$S56))=FALSE,"+++","++"),"+")," ")," ")</f>
        <v/>
      </c>
      <c r="AV54" s="47" t="str">
        <f>IF(ISERR(FIND(AV$4,Stac!$S56))=FALSE,IF(ISERR(FIND(CONCATENATE(AV$4,"+"),Stac!$S56))=FALSE,IF(ISERR(FIND(CONCATENATE(AV$4,"++"),Stac!$S56))=FALSE,IF(ISERR(FIND(CONCATENATE(AV$4,"+++"),Stac!$S56))=FALSE,"+++","++"),"+")," ")," ")</f>
        <v/>
      </c>
      <c r="AW54" s="47" t="str">
        <f>IF(ISERR(FIND(AW$4,Stac!$S56))=FALSE,IF(ISERR(FIND(CONCATENATE(AW$4,"+"),Stac!$S56))=FALSE,IF(ISERR(FIND(CONCATENATE(AW$4,"++"),Stac!$S56))=FALSE,IF(ISERR(FIND(CONCATENATE(AW$4,"+++"),Stac!$S56))=FALSE,"+++","++"),"+")," ")," ")</f>
        <v/>
      </c>
      <c r="AX54" s="47" t="str">
        <f>IF(ISERR(FIND(AX$4,Stac!$S56))=FALSE,IF(ISERR(FIND(CONCATENATE(AX$4,"+"),Stac!$S56))=FALSE,IF(ISERR(FIND(CONCATENATE(AX$4,"++"),Stac!$S56))=FALSE,IF(ISERR(FIND(CONCATENATE(AX$4,"+++"),Stac!$S56))=FALSE,"+++","++"),"+")," ")," ")</f>
        <v/>
      </c>
      <c r="AY54" s="47" t="str">
        <f>IF(ISERR(FIND(AY$4,Stac!$S56))=FALSE,IF(ISERR(FIND(CONCATENATE(AY$4,"+"),Stac!$S56))=FALSE,IF(ISERR(FIND(CONCATENATE(AY$4,"++"),Stac!$S56))=FALSE,IF(ISERR(FIND(CONCATENATE(AY$4,"+++"),Stac!$S56))=FALSE,"+++","++"),"+")," ")," ")</f>
        <v/>
      </c>
      <c r="AZ54" s="47" t="str">
        <f>IF(ISERR(FIND(AZ$4,Stac!$S56))=FALSE,IF(ISERR(FIND(CONCATENATE(AZ$4,"+"),Stac!$S56))=FALSE,IF(ISERR(FIND(CONCATENATE(AZ$4,"++"),Stac!$S56))=FALSE,IF(ISERR(FIND(CONCATENATE(AZ$4,"+++"),Stac!$S56))=FALSE,"+++","++"),"+")," ")," ")</f>
        <v/>
      </c>
      <c r="BA54" s="47" t="str">
        <f>IF(ISERR(FIND(BA$4,Stac!$S56))=FALSE,IF(ISERR(FIND(CONCATENATE(BA$4,"+"),Stac!$S56))=FALSE,IF(ISERR(FIND(CONCATENATE(BA$4,"++"),Stac!$S56))=FALSE,IF(ISERR(FIND(CONCATENATE(BA$4,"+++"),Stac!$S56))=FALSE,"+++","++"),"+")," ")," ")</f>
        <v>+</v>
      </c>
      <c r="BB54" s="47" t="str">
        <f>IF(ISERR(FIND(BB$4,Stac!$S56))=FALSE,IF(ISERR(FIND(CONCATENATE(BB$4,"+"),Stac!$S56))=FALSE,IF(ISERR(FIND(CONCATENATE(BB$4,"++"),Stac!$S56))=FALSE,IF(ISERR(FIND(CONCATENATE(BB$4,"+++"),Stac!$S56))=FALSE,"+++","++"),"+")," ")," ")</f>
        <v>+</v>
      </c>
      <c r="BC54" s="47" t="str">
        <f>IF(ISERR(FIND(BC$4,Stac!$S56))=FALSE,IF(ISERR(FIND(CONCATENATE(BC$4,"+"),Stac!$S56))=FALSE,IF(ISERR(FIND(CONCATENATE(BC$4,"++"),Stac!$S56))=FALSE,IF(ISERR(FIND(CONCATENATE(BC$4,"+++"),Stac!$S56))=FALSE,"+++","++"),"+")," ")," ")</f>
        <v>+</v>
      </c>
      <c r="BD54" s="47" t="str">
        <f>IF(ISERR(FIND(BD$4,Stac!$S56))=FALSE,IF(ISERR(FIND(CONCATENATE(BD$4,"+"),Stac!$S56))=FALSE,IF(ISERR(FIND(CONCATENATE(BD$4,"++"),Stac!$S56))=FALSE,IF(ISERR(FIND(CONCATENATE(BD$4,"+++"),Stac!$S56))=FALSE,"+++","++"),"+")," ")," ")</f>
        <v/>
      </c>
      <c r="BE54" s="47" t="str">
        <f>IF(ISERR(FIND(BE$4,Stac!$S56))=FALSE,IF(ISERR(FIND(CONCATENATE(BE$4,"+"),Stac!$S56))=FALSE,IF(ISERR(FIND(CONCATENATE(BE$4,"++"),Stac!$S56))=FALSE,IF(ISERR(FIND(CONCATENATE(BE$4,"+++"),Stac!$S56))=FALSE,"+++","++"),"+")," ")," ")</f>
        <v/>
      </c>
      <c r="BF54" s="47" t="str">
        <f>IF(ISERR(FIND(BF$4,Stac!$S56))=FALSE,IF(ISERR(FIND(CONCATENATE(BF$4,"+"),Stac!$S56))=FALSE,IF(ISERR(FIND(CONCATENATE(BF$4,"++"),Stac!$S56))=FALSE,IF(ISERR(FIND(CONCATENATE(BF$4,"+++"),Stac!$S56))=FALSE,"+++","++"),"+")," ")," ")</f>
        <v/>
      </c>
      <c r="BG54" s="47" t="str">
        <f>IF(ISERR(FIND(BG$4,Stac!$S56))=FALSE,IF(ISERR(FIND(CONCATENATE(BG$4,"+"),Stac!$S56))=FALSE,IF(ISERR(FIND(CONCATENATE(BG$4,"++"),Stac!$S56))=FALSE,IF(ISERR(FIND(CONCATENATE(BG$4,"+++"),Stac!$S56))=FALSE,"+++","++"),"+")," ")," ")</f>
        <v/>
      </c>
      <c r="BH54" s="47" t="str">
        <f>IF(ISERR(FIND(BH$4,Stac!$S56))=FALSE,IF(ISERR(FIND(CONCATENATE(BH$4,"+"),Stac!$S56))=FALSE,IF(ISERR(FIND(CONCATENATE(BH$4,"++"),Stac!$S56))=FALSE,IF(ISERR(FIND(CONCATENATE(BH$4,"+++"),Stac!$S56))=FALSE,"+++","++"),"+")," ")," ")</f>
        <v/>
      </c>
      <c r="BI54" s="47" t="str">
        <f>IF(ISERR(FIND(BI$4,Stac!$S56))=FALSE,IF(ISERR(FIND(CONCATENATE(BI$4,"+"),Stac!$S56))=FALSE,IF(ISERR(FIND(CONCATENATE(BI$4,"++"),Stac!$S56))=FALSE,IF(ISERR(FIND(CONCATENATE(BI$4,"+++"),Stac!$S56))=FALSE,"+++","++"),"+")," ")," ")</f>
        <v/>
      </c>
      <c r="BJ54" s="47" t="str">
        <f>IF(ISERR(FIND(BJ$4,Stac!$S56))=FALSE,IF(ISERR(FIND(CONCATENATE(BJ$4,"+"),Stac!$S56))=FALSE,IF(ISERR(FIND(CONCATENATE(BJ$4,"++"),Stac!$S56))=FALSE,IF(ISERR(FIND(CONCATENATE(BJ$4,"+++"),Stac!$S56))=FALSE,"+++","++"),"+")," ")," ")</f>
        <v/>
      </c>
      <c r="BK54" s="47" t="str">
        <f>IF(ISERR(FIND(BK$4,Stac!$S56))=FALSE,IF(ISERR(FIND(CONCATENATE(BK$4,"+"),Stac!$S56))=FALSE,IF(ISERR(FIND(CONCATENATE(BK$4,"++"),Stac!$S56))=FALSE,IF(ISERR(FIND(CONCATENATE(BK$4,"+++"),Stac!$S56))=FALSE,"+++","++"),"+")," ")," ")</f>
        <v/>
      </c>
      <c r="BL54" s="47" t="str">
        <f>IF(ISERR(FIND(BL$4,Stac!$S56))=FALSE,IF(ISERR(FIND(CONCATENATE(BL$4,"+"),Stac!$S56))=FALSE,IF(ISERR(FIND(CONCATENATE(BL$4,"++"),Stac!$S56))=FALSE,IF(ISERR(FIND(CONCATENATE(BL$4,"+++"),Stac!$S56))=FALSE,"+++","++"),"+")," ")," ")</f>
        <v/>
      </c>
      <c r="BM54" s="47" t="str">
        <f>IF(ISERR(FIND(BM$4,Stac!$S56))=FALSE,IF(ISERR(FIND(CONCATENATE(BM$4,"+"),Stac!$S56))=FALSE,IF(ISERR(FIND(CONCATENATE(BM$4,"++"),Stac!$S56))=FALSE,IF(ISERR(FIND(CONCATENATE(BM$4,"+++"),Stac!$S56))=FALSE,"+++","++"),"+")," ")," ")</f>
        <v/>
      </c>
      <c r="BN54" s="112" t="str">
        <f>Stac!C56</f>
        <v>Grafika inżynierska</v>
      </c>
      <c r="BO54" s="47" t="str">
        <f>IF(ISERR(FIND(BO$4,Stac!$T56))=FALSE,IF(ISERR(FIND(CONCATENATE(BO$4,"+"),Stac!$T56))=FALSE,IF(ISERR(FIND(CONCATENATE(BO$4,"++"),Stac!$T56))=FALSE,IF(ISERR(FIND(CONCATENATE(BO$4,"+++"),Stac!$T56))=FALSE,"+++","++"),"+")," ")," ")</f>
        <v/>
      </c>
      <c r="BP54" s="47" t="str">
        <f>IF(ISERR(FIND(BP$4,Stac!$T56))=FALSE,IF(ISERR(FIND(CONCATENATE(BP$4,"+"),Stac!$T56))=FALSE,IF(ISERR(FIND(CONCATENATE(BP$4,"++"),Stac!$T56))=FALSE,IF(ISERR(FIND(CONCATENATE(BP$4,"+++"),Stac!$T56))=FALSE,"+++","++"),"+")," ")," ")</f>
        <v/>
      </c>
      <c r="BQ54" s="47" t="str">
        <f>IF(ISERR(FIND(BQ$4,Stac!$T56))=FALSE,IF(ISERR(FIND(CONCATENATE(BQ$4,"+"),Stac!$T56))=FALSE,IF(ISERR(FIND(CONCATENATE(BQ$4,"++"),Stac!$T56))=FALSE,IF(ISERR(FIND(CONCATENATE(BQ$4,"+++"),Stac!$T56))=FALSE,"+++","++"),"+")," ")," ")</f>
        <v>+</v>
      </c>
      <c r="BR54" s="47" t="str">
        <f>IF(ISERR(FIND(BR$4,Stac!$T56))=FALSE,IF(ISERR(FIND(CONCATENATE(BR$4,"+"),Stac!$T56))=FALSE,IF(ISERR(FIND(CONCATENATE(BR$4,"++"),Stac!$T56))=FALSE,IF(ISERR(FIND(CONCATENATE(BR$4,"+++"),Stac!$T56))=FALSE,"+++","++"),"+")," ")," ")</f>
        <v>+</v>
      </c>
      <c r="BS54" s="47" t="str">
        <f>IF(ISERR(FIND(BS$4,Stac!$T56))=FALSE,IF(ISERR(FIND(CONCATENATE(BS$4,"+"),Stac!$T56))=FALSE,IF(ISERR(FIND(CONCATENATE(BS$4,"++"),Stac!$T56))=FALSE,IF(ISERR(FIND(CONCATENATE(BS$4,"+++"),Stac!$T56))=FALSE,"+++","++"),"+")," ")," ")</f>
        <v/>
      </c>
      <c r="BT54" s="47" t="str">
        <f>IF(ISERR(FIND(BT$4,Stac!$T56))=FALSE,IF(ISERR(FIND(CONCATENATE(BT$4,"+"),Stac!$T56))=FALSE,IF(ISERR(FIND(CONCATENATE(BT$4,"++"),Stac!$T56))=FALSE,IF(ISERR(FIND(CONCATENATE(BT$4,"+++"),Stac!$T56))=FALSE,"+++","++"),"+")," ")," ")</f>
        <v/>
      </c>
      <c r="BU54" s="47" t="str">
        <f>IF(ISERR(FIND(BU$4,Stac!$T56))=FALSE,IF(ISERR(FIND(CONCATENATE(BU$4,"+"),Stac!$T56))=FALSE,IF(ISERR(FIND(CONCATENATE(BU$4,"++"),Stac!$T56))=FALSE,IF(ISERR(FIND(CONCATENATE(BU$4,"+++"),Stac!$T56))=FALSE,"+++","++"),"+")," ")," ")</f>
        <v/>
      </c>
    </row>
    <row r="55" spans="1:73">
      <c r="A55" s="88" t="str">
        <f>Stac!C57</f>
        <v>Język obcy</v>
      </c>
      <c r="B55" s="47" t="str">
        <f>IF(ISERR(FIND(B$4,Stac!$R57))=FALSE,IF(ISERR(FIND(CONCATENATE(B$4,"+"),Stac!$R57))=FALSE,IF(ISERR(FIND(CONCATENATE(B$4,"++"),Stac!$R57))=FALSE,IF(ISERR(FIND(CONCATENATE(B$4,"+++"),Stac!$R57))=FALSE,"+++","++"),"+")," ")," ")</f>
        <v/>
      </c>
      <c r="C55" s="47" t="str">
        <f>IF(ISERR(FIND(C$4,Stac!$R57))=FALSE,IF(ISERR(FIND(CONCATENATE(C$4,"+"),Stac!$R57))=FALSE,IF(ISERR(FIND(CONCATENATE(C$4,"++"),Stac!$R57))=FALSE,IF(ISERR(FIND(CONCATENATE(C$4,"+++"),Stac!$R57))=FALSE,"+++","++"),"+")," ")," ")</f>
        <v/>
      </c>
      <c r="D55" s="47" t="str">
        <f>IF(ISERR(FIND(D$4,Stac!$R57))=FALSE,IF(ISERR(FIND(CONCATENATE(D$4,"+"),Stac!$R57))=FALSE,IF(ISERR(FIND(CONCATENATE(D$4,"++"),Stac!$R57))=FALSE,IF(ISERR(FIND(CONCATENATE(D$4,"+++"),Stac!$R57))=FALSE,"+++","++"),"+")," ")," ")</f>
        <v/>
      </c>
      <c r="E55" s="47" t="str">
        <f>IF(ISERR(FIND(E$4,Stac!$R57))=FALSE,IF(ISERR(FIND(CONCATENATE(E$4,"+"),Stac!$R57))=FALSE,IF(ISERR(FIND(CONCATENATE(E$4,"++"),Stac!$R57))=FALSE,IF(ISERR(FIND(CONCATENATE(E$4,"+++"),Stac!$R57))=FALSE,"+++","++"),"+")," ")," ")</f>
        <v/>
      </c>
      <c r="F55" s="47" t="str">
        <f>IF(ISERR(FIND(F$4,Stac!$R57))=FALSE,IF(ISERR(FIND(CONCATENATE(F$4,"+"),Stac!$R57))=FALSE,IF(ISERR(FIND(CONCATENATE(F$4,"++"),Stac!$R57))=FALSE,IF(ISERR(FIND(CONCATENATE(F$4,"+++"),Stac!$R57))=FALSE,"+++","++"),"+")," ")," ")</f>
        <v/>
      </c>
      <c r="G55" s="47" t="str">
        <f>IF(ISERR(FIND(G$4,Stac!$R57))=FALSE,IF(ISERR(FIND(CONCATENATE(G$4,"+"),Stac!$R57))=FALSE,IF(ISERR(FIND(CONCATENATE(G$4,"++"),Stac!$R57))=FALSE,IF(ISERR(FIND(CONCATENATE(G$4,"+++"),Stac!$R57))=FALSE,"+++","++"),"+")," ")," ")</f>
        <v/>
      </c>
      <c r="H55" s="47" t="str">
        <f>IF(ISERR(FIND(H$4,Stac!$R57))=FALSE,IF(ISERR(FIND(CONCATENATE(H$4,"+"),Stac!$R57))=FALSE,IF(ISERR(FIND(CONCATENATE(H$4,"++"),Stac!$R57))=FALSE,IF(ISERR(FIND(CONCATENATE(H$4,"+++"),Stac!$R57))=FALSE,"+++","++"),"+")," ")," ")</f>
        <v/>
      </c>
      <c r="I55" s="47" t="str">
        <f>IF(ISERR(FIND(I$4,Stac!$R57))=FALSE,IF(ISERR(FIND(CONCATENATE(I$4,"+"),Stac!$R57))=FALSE,IF(ISERR(FIND(CONCATENATE(I$4,"++"),Stac!$R57))=FALSE,IF(ISERR(FIND(CONCATENATE(I$4,"+++"),Stac!$R57))=FALSE,"+++","++"),"+")," ")," ")</f>
        <v/>
      </c>
      <c r="J55" s="47" t="str">
        <f>IF(ISERR(FIND(J$4,Stac!$R57))=FALSE,IF(ISERR(FIND(CONCATENATE(J$4,"+"),Stac!$R57))=FALSE,IF(ISERR(FIND(CONCATENATE(J$4,"++"),Stac!$R57))=FALSE,IF(ISERR(FIND(CONCATENATE(J$4,"+++"),Stac!$R57))=FALSE,"+++","++"),"+")," ")," ")</f>
        <v/>
      </c>
      <c r="K55" s="47" t="str">
        <f>IF(ISERR(FIND(K$4,Stac!$R57))=FALSE,IF(ISERR(FIND(CONCATENATE(K$4,"+"),Stac!$R57))=FALSE,IF(ISERR(FIND(CONCATENATE(K$4,"++"),Stac!$R57))=FALSE,IF(ISERR(FIND(CONCATENATE(K$4,"+++"),Stac!$R57))=FALSE,"+++","++"),"+")," ")," ")</f>
        <v/>
      </c>
      <c r="L55" s="47" t="str">
        <f>IF(ISERR(FIND(L$4,Stac!$R57))=FALSE,IF(ISERR(FIND(CONCATENATE(L$4,"+"),Stac!$R57))=FALSE,IF(ISERR(FIND(CONCATENATE(L$4,"++"),Stac!$R57))=FALSE,IF(ISERR(FIND(CONCATENATE(L$4,"+++"),Stac!$R57))=FALSE,"+++","++"),"+")," ")," ")</f>
        <v/>
      </c>
      <c r="M55" s="47" t="str">
        <f>IF(ISERR(FIND(M$4,Stac!$R57))=FALSE,IF(ISERR(FIND(CONCATENATE(M$4,"+"),Stac!$R57))=FALSE,IF(ISERR(FIND(CONCATENATE(M$4,"++"),Stac!$R57))=FALSE,IF(ISERR(FIND(CONCATENATE(M$4,"+++"),Stac!$R57))=FALSE,"+++","++"),"+")," ")," ")</f>
        <v/>
      </c>
      <c r="N55" s="47" t="str">
        <f>IF(ISERR(FIND(N$4,Stac!$R57))=FALSE,IF(ISERR(FIND(CONCATENATE(N$4,"+"),Stac!$R57))=FALSE,IF(ISERR(FIND(CONCATENATE(N$4,"++"),Stac!$R57))=FALSE,IF(ISERR(FIND(CONCATENATE(N$4,"+++"),Stac!$R57))=FALSE,"+++","++"),"+")," ")," ")</f>
        <v/>
      </c>
      <c r="O55" s="47" t="str">
        <f>IF(ISERR(FIND(O$4,Stac!$R57))=FALSE,IF(ISERR(FIND(CONCATENATE(O$4,"+"),Stac!$R57))=FALSE,IF(ISERR(FIND(CONCATENATE(O$4,"++"),Stac!$R57))=FALSE,IF(ISERR(FIND(CONCATENATE(O$4,"+++"),Stac!$R57))=FALSE,"+++","++"),"+")," ")," ")</f>
        <v/>
      </c>
      <c r="P55" s="47" t="str">
        <f>IF(ISERR(FIND(P$4,Stac!$R57))=FALSE,IF(ISERR(FIND(CONCATENATE(P$4,"+"),Stac!$R57))=FALSE,IF(ISERR(FIND(CONCATENATE(P$4,"++"),Stac!$R57))=FALSE,IF(ISERR(FIND(CONCATENATE(P$4,"+++"),Stac!$R57))=FALSE,"+++","++"),"+")," ")," ")</f>
        <v/>
      </c>
      <c r="Q55" s="47" t="str">
        <f>IF(ISERR(FIND(Q$4,Stac!$R57))=FALSE,IF(ISERR(FIND(CONCATENATE(Q$4,"+"),Stac!$R57))=FALSE,IF(ISERR(FIND(CONCATENATE(Q$4,"++"),Stac!$R57))=FALSE,IF(ISERR(FIND(CONCATENATE(Q$4,"+++"),Stac!$R57))=FALSE,"+++","++"),"+")," ")," ")</f>
        <v/>
      </c>
      <c r="R55" s="47" t="str">
        <f>IF(ISERR(FIND(R$4,Stac!$R57))=FALSE,IF(ISERR(FIND(CONCATENATE(R$4,"+"),Stac!$R57))=FALSE,IF(ISERR(FIND(CONCATENATE(R$4,"++"),Stac!$R57))=FALSE,IF(ISERR(FIND(CONCATENATE(R$4,"+++"),Stac!$R57))=FALSE,"+++","++"),"+")," ")," ")</f>
        <v/>
      </c>
      <c r="S55" s="47" t="str">
        <f>IF(ISERR(FIND(S$4,Stac!$R57))=FALSE,IF(ISERR(FIND(CONCATENATE(S$4,"+"),Stac!$R57))=FALSE,IF(ISERR(FIND(CONCATENATE(S$4,"++"),Stac!$R57))=FALSE,IF(ISERR(FIND(CONCATENATE(S$4,"+++"),Stac!$R57))=FALSE,"+++","++"),"+")," ")," ")</f>
        <v/>
      </c>
      <c r="T55" s="47" t="str">
        <f>IF(ISERR(FIND(T$4,Stac!$R57))=FALSE,IF(ISERR(FIND(CONCATENATE(T$4,"+"),Stac!$R57))=FALSE,IF(ISERR(FIND(CONCATENATE(T$4,"++"),Stac!$R57))=FALSE,IF(ISERR(FIND(CONCATENATE(T$4,"+++"),Stac!$R57))=FALSE,"+++","++"),"+")," ")," ")</f>
        <v/>
      </c>
      <c r="U55" s="47" t="str">
        <f>IF(ISERR(FIND(U$4,Stac!$R57))=FALSE,IF(ISERR(FIND(CONCATENATE(U$4,"+"),Stac!$R57))=FALSE,IF(ISERR(FIND(CONCATENATE(U$4,"++"),Stac!$R57))=FALSE,IF(ISERR(FIND(CONCATENATE(U$4,"+++"),Stac!$R57))=FALSE,"+++","++"),"+")," ")," ")</f>
        <v/>
      </c>
      <c r="V55" s="47" t="str">
        <f>IF(ISERR(FIND(V$4,Stac!$R57))=FALSE,IF(ISERR(FIND(CONCATENATE(V$4,"+"),Stac!$R57))=FALSE,IF(ISERR(FIND(CONCATENATE(V$4,"++"),Stac!$R57))=FALSE,IF(ISERR(FIND(CONCATENATE(V$4,"+++"),Stac!$R57))=FALSE,"+++","++"),"+")," ")," ")</f>
        <v/>
      </c>
      <c r="W55" s="47" t="str">
        <f>IF(ISERR(FIND(W$4,Stac!$R57))=FALSE,IF(ISERR(FIND(CONCATENATE(W$4,"+"),Stac!$R57))=FALSE,IF(ISERR(FIND(CONCATENATE(W$4,"++"),Stac!$R57))=FALSE,IF(ISERR(FIND(CONCATENATE(W$4,"+++"),Stac!$R57))=FALSE,"+++","++"),"+")," ")," ")</f>
        <v/>
      </c>
      <c r="X55" s="47" t="str">
        <f>IF(ISERR(FIND(X$4,Stac!$R57))=FALSE,IF(ISERR(FIND(CONCATENATE(X$4,"+"),Stac!$R57))=FALSE,IF(ISERR(FIND(CONCATENATE(X$4,"++"),Stac!$R57))=FALSE,IF(ISERR(FIND(CONCATENATE(X$4,"+++"),Stac!$R57))=FALSE,"+++","++"),"+")," ")," ")</f>
        <v/>
      </c>
      <c r="Y55" s="47" t="str">
        <f>IF(ISERR(FIND(Y$4,Stac!$R57))=FALSE,IF(ISERR(FIND(CONCATENATE(Y$4,"+"),Stac!$R57))=FALSE,IF(ISERR(FIND(CONCATENATE(Y$4,"++"),Stac!$R57))=FALSE,IF(ISERR(FIND(CONCATENATE(Y$4,"+++"),Stac!$R57))=FALSE,"+++","++"),"+")," ")," ")</f>
        <v/>
      </c>
      <c r="Z55" s="47" t="str">
        <f>IF(ISERR(FIND(Z$4,Stac!$R57))=FALSE,IF(ISERR(FIND(CONCATENATE(Z$4,"+"),Stac!$R57))=FALSE,IF(ISERR(FIND(CONCATENATE(Z$4,"++"),Stac!$R57))=FALSE,IF(ISERR(FIND(CONCATENATE(Z$4,"+++"),Stac!$R57))=FALSE,"+++","++"),"+")," ")," ")</f>
        <v/>
      </c>
      <c r="AA55" s="47" t="str">
        <f>IF(ISERR(FIND(AA$4,Stac!$R57))=FALSE,IF(ISERR(FIND(CONCATENATE(AA$4,"+"),Stac!$R57))=FALSE,IF(ISERR(FIND(CONCATENATE(AA$4,"++"),Stac!$R57))=FALSE,IF(ISERR(FIND(CONCATENATE(AA$4,"+++"),Stac!$R57))=FALSE,"+++","++"),"+")," ")," ")</f>
        <v/>
      </c>
      <c r="AB55" s="47" t="str">
        <f>IF(ISERR(FIND(AB$4,Stac!$R57))=FALSE,IF(ISERR(FIND(CONCATENATE(AB$4,"+"),Stac!$R57))=FALSE,IF(ISERR(FIND(CONCATENATE(AB$4,"++"),Stac!$R57))=FALSE,IF(ISERR(FIND(CONCATENATE(AB$4,"+++"),Stac!$R57))=FALSE,"+++","++"),"+")," ")," ")</f>
        <v/>
      </c>
      <c r="AC55" s="47" t="str">
        <f>IF(ISERR(FIND(AC$4,Stac!$R57))=FALSE,IF(ISERR(FIND(CONCATENATE(AC$4,"+"),Stac!$R57))=FALSE,IF(ISERR(FIND(CONCATENATE(AC$4,"++"),Stac!$R57))=FALSE,IF(ISERR(FIND(CONCATENATE(AC$4,"+++"),Stac!$R57))=FALSE,"+++","++"),"+")," ")," ")</f>
        <v/>
      </c>
      <c r="AD55" s="112" t="str">
        <f>Stac!C57</f>
        <v>Język obcy</v>
      </c>
      <c r="AE55" s="47" t="str">
        <f>IF(ISERR(FIND(AE$4,Stac!$S57))=FALSE,IF(ISERR(FIND(CONCATENATE(AE$4,"+"),Stac!$S57))=FALSE,IF(ISERR(FIND(CONCATENATE(AE$4,"++"),Stac!$S57))=FALSE,IF(ISERR(FIND(CONCATENATE(AE$4,"+++"),Stac!$S57))=FALSE,"+++","++"),"+")," ")," ")</f>
        <v>+</v>
      </c>
      <c r="AF55" s="47" t="str">
        <f>IF(ISERR(FIND(AF$4,Stac!$S57))=FALSE,IF(ISERR(FIND(CONCATENATE(AF$4,"+"),Stac!$S57))=FALSE,IF(ISERR(FIND(CONCATENATE(AF$4,"++"),Stac!$S57))=FALSE,IF(ISERR(FIND(CONCATENATE(AF$4,"+++"),Stac!$S57))=FALSE,"+++","++"),"+")," ")," ")</f>
        <v/>
      </c>
      <c r="AG55" s="47" t="str">
        <f>IF(ISERR(FIND(AG$4,Stac!$S57))=FALSE,IF(ISERR(FIND(CONCATENATE(AG$4,"+"),Stac!$S57))=FALSE,IF(ISERR(FIND(CONCATENATE(AG$4,"++"),Stac!$S57))=FALSE,IF(ISERR(FIND(CONCATENATE(AG$4,"+++"),Stac!$S57))=FALSE,"+++","++"),"+")," ")," ")</f>
        <v/>
      </c>
      <c r="AH55" s="47" t="str">
        <f>IF(ISERR(FIND(AH$4,Stac!$S57))=FALSE,IF(ISERR(FIND(CONCATENATE(AH$4,"+"),Stac!$S57))=FALSE,IF(ISERR(FIND(CONCATENATE(AH$4,"++"),Stac!$S57))=FALSE,IF(ISERR(FIND(CONCATENATE(AH$4,"+++"),Stac!$S57))=FALSE,"+++","++"),"+")," ")," ")</f>
        <v>++</v>
      </c>
      <c r="AI55" s="47" t="str">
        <f>IF(ISERR(FIND(AI$4,Stac!$S57))=FALSE,IF(ISERR(FIND(CONCATENATE(AI$4,"+"),Stac!$S57))=FALSE,IF(ISERR(FIND(CONCATENATE(AI$4,"++"),Stac!$S57))=FALSE,IF(ISERR(FIND(CONCATENATE(AI$4,"+++"),Stac!$S57))=FALSE,"+++","++"),"+")," ")," ")</f>
        <v>+</v>
      </c>
      <c r="AJ55" s="47" t="str">
        <f>IF(ISERR(FIND(AJ$4,Stac!$S57))=FALSE,IF(ISERR(FIND(CONCATENATE(AJ$4,"+"),Stac!$S57))=FALSE,IF(ISERR(FIND(CONCATENATE(AJ$4,"++"),Stac!$S57))=FALSE,IF(ISERR(FIND(CONCATENATE(AJ$4,"+++"),Stac!$S57))=FALSE,"+++","++"),"+")," ")," ")</f>
        <v/>
      </c>
      <c r="AK55" s="47" t="str">
        <f>IF(ISERR(FIND(AK$4,Stac!$S57))=FALSE,IF(ISERR(FIND(CONCATENATE(AK$4,"+"),Stac!$S57))=FALSE,IF(ISERR(FIND(CONCATENATE(AK$4,"++"),Stac!$S57))=FALSE,IF(ISERR(FIND(CONCATENATE(AK$4,"+++"),Stac!$S57))=FALSE,"+++","++"),"+")," ")," ")</f>
        <v>+++</v>
      </c>
      <c r="AL55" s="47" t="str">
        <f>IF(ISERR(FIND(AL$4,Stac!$S57))=FALSE,IF(ISERR(FIND(CONCATENATE(AL$4,"+"),Stac!$S57))=FALSE,IF(ISERR(FIND(CONCATENATE(AL$4,"++"),Stac!$S57))=FALSE,IF(ISERR(FIND(CONCATENATE(AL$4,"+++"),Stac!$S57))=FALSE,"+++","++"),"+")," ")," ")</f>
        <v/>
      </c>
      <c r="AM55" s="47" t="str">
        <f>IF(ISERR(FIND(AM$4,Stac!$S57))=FALSE,IF(ISERR(FIND(CONCATENATE(AM$4,"+"),Stac!$S57))=FALSE,IF(ISERR(FIND(CONCATENATE(AM$4,"++"),Stac!$S57))=FALSE,IF(ISERR(FIND(CONCATENATE(AM$4,"+++"),Stac!$S57))=FALSE,"+++","++"),"+")," ")," ")</f>
        <v/>
      </c>
      <c r="AN55" s="47" t="str">
        <f>IF(ISERR(FIND(AN$4,Stac!$S57))=FALSE,IF(ISERR(FIND(CONCATENATE(AN$4,"+"),Stac!$S57))=FALSE,IF(ISERR(FIND(CONCATENATE(AN$4,"++"),Stac!$S57))=FALSE,IF(ISERR(FIND(CONCATENATE(AN$4,"+++"),Stac!$S57))=FALSE,"+++","++"),"+")," ")," ")</f>
        <v/>
      </c>
      <c r="AO55" s="47" t="str">
        <f>IF(ISERR(FIND(AO$4,Stac!$S57))=FALSE,IF(ISERR(FIND(CONCATENATE(AO$4,"+"),Stac!$S57))=FALSE,IF(ISERR(FIND(CONCATENATE(AO$4,"++"),Stac!$S57))=FALSE,IF(ISERR(FIND(CONCATENATE(AO$4,"+++"),Stac!$S57))=FALSE,"+++","++"),"+")," ")," ")</f>
        <v/>
      </c>
      <c r="AP55" s="47" t="str">
        <f>IF(ISERR(FIND(AP$4,Stac!$S57))=FALSE,IF(ISERR(FIND(CONCATENATE(AP$4,"+"),Stac!$S57))=FALSE,IF(ISERR(FIND(CONCATENATE(AP$4,"++"),Stac!$S57))=FALSE,IF(ISERR(FIND(CONCATENATE(AP$4,"+++"),Stac!$S57))=FALSE,"+++","++"),"+")," ")," ")</f>
        <v/>
      </c>
      <c r="AQ55" s="47" t="str">
        <f>IF(ISERR(FIND(AQ$4,Stac!$S57))=FALSE,IF(ISERR(FIND(CONCATENATE(AQ$4,"+"),Stac!$S57))=FALSE,IF(ISERR(FIND(CONCATENATE(AQ$4,"++"),Stac!$S57))=FALSE,IF(ISERR(FIND(CONCATENATE(AQ$4,"+++"),Stac!$S57))=FALSE,"+++","++"),"+")," ")," ")</f>
        <v/>
      </c>
      <c r="AR55" s="47" t="str">
        <f>IF(ISERR(FIND(AR$4,Stac!$S57))=FALSE,IF(ISERR(FIND(CONCATENATE(AR$4,"+"),Stac!$S57))=FALSE,IF(ISERR(FIND(CONCATENATE(AR$4,"++"),Stac!$S57))=FALSE,IF(ISERR(FIND(CONCATENATE(AR$4,"+++"),Stac!$S57))=FALSE,"+++","++"),"+")," ")," ")</f>
        <v/>
      </c>
      <c r="AS55" s="47" t="str">
        <f>IF(ISERR(FIND(AS$4,Stac!$S57))=FALSE,IF(ISERR(FIND(CONCATENATE(AS$4,"+"),Stac!$S57))=FALSE,IF(ISERR(FIND(CONCATENATE(AS$4,"++"),Stac!$S57))=FALSE,IF(ISERR(FIND(CONCATENATE(AS$4,"+++"),Stac!$S57))=FALSE,"+++","++"),"+")," ")," ")</f>
        <v/>
      </c>
      <c r="AT55" s="47" t="str">
        <f>IF(ISERR(FIND(AT$4,Stac!$S57))=FALSE,IF(ISERR(FIND(CONCATENATE(AT$4,"+"),Stac!$S57))=FALSE,IF(ISERR(FIND(CONCATENATE(AT$4,"++"),Stac!$S57))=FALSE,IF(ISERR(FIND(CONCATENATE(AT$4,"+++"),Stac!$S57))=FALSE,"+++","++"),"+")," ")," ")</f>
        <v/>
      </c>
      <c r="AU55" s="47" t="str">
        <f>IF(ISERR(FIND(AU$4,Stac!$S57))=FALSE,IF(ISERR(FIND(CONCATENATE(AU$4,"+"),Stac!$S57))=FALSE,IF(ISERR(FIND(CONCATENATE(AU$4,"++"),Stac!$S57))=FALSE,IF(ISERR(FIND(CONCATENATE(AU$4,"+++"),Stac!$S57))=FALSE,"+++","++"),"+")," ")," ")</f>
        <v/>
      </c>
      <c r="AV55" s="47" t="str">
        <f>IF(ISERR(FIND(AV$4,Stac!$S57))=FALSE,IF(ISERR(FIND(CONCATENATE(AV$4,"+"),Stac!$S57))=FALSE,IF(ISERR(FIND(CONCATENATE(AV$4,"++"),Stac!$S57))=FALSE,IF(ISERR(FIND(CONCATENATE(AV$4,"+++"),Stac!$S57))=FALSE,"+++","++"),"+")," ")," ")</f>
        <v/>
      </c>
      <c r="AW55" s="47" t="str">
        <f>IF(ISERR(FIND(AW$4,Stac!$S57))=FALSE,IF(ISERR(FIND(CONCATENATE(AW$4,"+"),Stac!$S57))=FALSE,IF(ISERR(FIND(CONCATENATE(AW$4,"++"),Stac!$S57))=FALSE,IF(ISERR(FIND(CONCATENATE(AW$4,"+++"),Stac!$S57))=FALSE,"+++","++"),"+")," ")," ")</f>
        <v/>
      </c>
      <c r="AX55" s="47" t="str">
        <f>IF(ISERR(FIND(AX$4,Stac!$S57))=FALSE,IF(ISERR(FIND(CONCATENATE(AX$4,"+"),Stac!$S57))=FALSE,IF(ISERR(FIND(CONCATENATE(AX$4,"++"),Stac!$S57))=FALSE,IF(ISERR(FIND(CONCATENATE(AX$4,"+++"),Stac!$S57))=FALSE,"+++","++"),"+")," ")," ")</f>
        <v/>
      </c>
      <c r="AY55" s="47" t="str">
        <f>IF(ISERR(FIND(AY$4,Stac!$S57))=FALSE,IF(ISERR(FIND(CONCATENATE(AY$4,"+"),Stac!$S57))=FALSE,IF(ISERR(FIND(CONCATENATE(AY$4,"++"),Stac!$S57))=FALSE,IF(ISERR(FIND(CONCATENATE(AY$4,"+++"),Stac!$S57))=FALSE,"+++","++"),"+")," ")," ")</f>
        <v/>
      </c>
      <c r="AZ55" s="47" t="str">
        <f>IF(ISERR(FIND(AZ$4,Stac!$S57))=FALSE,IF(ISERR(FIND(CONCATENATE(AZ$4,"+"),Stac!$S57))=FALSE,IF(ISERR(FIND(CONCATENATE(AZ$4,"++"),Stac!$S57))=FALSE,IF(ISERR(FIND(CONCATENATE(AZ$4,"+++"),Stac!$S57))=FALSE,"+++","++"),"+")," ")," ")</f>
        <v/>
      </c>
      <c r="BA55" s="47" t="str">
        <f>IF(ISERR(FIND(BA$4,Stac!$S57))=FALSE,IF(ISERR(FIND(CONCATENATE(BA$4,"+"),Stac!$S57))=FALSE,IF(ISERR(FIND(CONCATENATE(BA$4,"++"),Stac!$S57))=FALSE,IF(ISERR(FIND(CONCATENATE(BA$4,"+++"),Stac!$S57))=FALSE,"+++","++"),"+")," ")," ")</f>
        <v/>
      </c>
      <c r="BB55" s="47" t="str">
        <f>IF(ISERR(FIND(BB$4,Stac!$S57))=FALSE,IF(ISERR(FIND(CONCATENATE(BB$4,"+"),Stac!$S57))=FALSE,IF(ISERR(FIND(CONCATENATE(BB$4,"++"),Stac!$S57))=FALSE,IF(ISERR(FIND(CONCATENATE(BB$4,"+++"),Stac!$S57))=FALSE,"+++","++"),"+")," ")," ")</f>
        <v/>
      </c>
      <c r="BC55" s="47" t="str">
        <f>IF(ISERR(FIND(BC$4,Stac!$S57))=FALSE,IF(ISERR(FIND(CONCATENATE(BC$4,"+"),Stac!$S57))=FALSE,IF(ISERR(FIND(CONCATENATE(BC$4,"++"),Stac!$S57))=FALSE,IF(ISERR(FIND(CONCATENATE(BC$4,"+++"),Stac!$S57))=FALSE,"+++","++"),"+")," ")," ")</f>
        <v/>
      </c>
      <c r="BD55" s="47" t="str">
        <f>IF(ISERR(FIND(BD$4,Stac!$S57))=FALSE,IF(ISERR(FIND(CONCATENATE(BD$4,"+"),Stac!$S57))=FALSE,IF(ISERR(FIND(CONCATENATE(BD$4,"++"),Stac!$S57))=FALSE,IF(ISERR(FIND(CONCATENATE(BD$4,"+++"),Stac!$S57))=FALSE,"+++","++"),"+")," ")," ")</f>
        <v/>
      </c>
      <c r="BE55" s="47" t="str">
        <f>IF(ISERR(FIND(BE$4,Stac!$S57))=FALSE,IF(ISERR(FIND(CONCATENATE(BE$4,"+"),Stac!$S57))=FALSE,IF(ISERR(FIND(CONCATENATE(BE$4,"++"),Stac!$S57))=FALSE,IF(ISERR(FIND(CONCATENATE(BE$4,"+++"),Stac!$S57))=FALSE,"+++","++"),"+")," ")," ")</f>
        <v/>
      </c>
      <c r="BF55" s="47" t="str">
        <f>IF(ISERR(FIND(BF$4,Stac!$S57))=FALSE,IF(ISERR(FIND(CONCATENATE(BF$4,"+"),Stac!$S57))=FALSE,IF(ISERR(FIND(CONCATENATE(BF$4,"++"),Stac!$S57))=FALSE,IF(ISERR(FIND(CONCATENATE(BF$4,"+++"),Stac!$S57))=FALSE,"+++","++"),"+")," ")," ")</f>
        <v/>
      </c>
      <c r="BG55" s="47" t="str">
        <f>IF(ISERR(FIND(BG$4,Stac!$S57))=FALSE,IF(ISERR(FIND(CONCATENATE(BG$4,"+"),Stac!$S57))=FALSE,IF(ISERR(FIND(CONCATENATE(BG$4,"++"),Stac!$S57))=FALSE,IF(ISERR(FIND(CONCATENATE(BG$4,"+++"),Stac!$S57))=FALSE,"+++","++"),"+")," ")," ")</f>
        <v/>
      </c>
      <c r="BH55" s="47" t="str">
        <f>IF(ISERR(FIND(BH$4,Stac!$S57))=FALSE,IF(ISERR(FIND(CONCATENATE(BH$4,"+"),Stac!$S57))=FALSE,IF(ISERR(FIND(CONCATENATE(BH$4,"++"),Stac!$S57))=FALSE,IF(ISERR(FIND(CONCATENATE(BH$4,"+++"),Stac!$S57))=FALSE,"+++","++"),"+")," ")," ")</f>
        <v/>
      </c>
      <c r="BI55" s="47" t="str">
        <f>IF(ISERR(FIND(BI$4,Stac!$S57))=FALSE,IF(ISERR(FIND(CONCATENATE(BI$4,"+"),Stac!$S57))=FALSE,IF(ISERR(FIND(CONCATENATE(BI$4,"++"),Stac!$S57))=FALSE,IF(ISERR(FIND(CONCATENATE(BI$4,"+++"),Stac!$S57))=FALSE,"+++","++"),"+")," ")," ")</f>
        <v/>
      </c>
      <c r="BJ55" s="47" t="str">
        <f>IF(ISERR(FIND(BJ$4,Stac!$S57))=FALSE,IF(ISERR(FIND(CONCATENATE(BJ$4,"+"),Stac!$S57))=FALSE,IF(ISERR(FIND(CONCATENATE(BJ$4,"++"),Stac!$S57))=FALSE,IF(ISERR(FIND(CONCATENATE(BJ$4,"+++"),Stac!$S57))=FALSE,"+++","++"),"+")," ")," ")</f>
        <v/>
      </c>
      <c r="BK55" s="47" t="str">
        <f>IF(ISERR(FIND(BK$4,Stac!$S57))=FALSE,IF(ISERR(FIND(CONCATENATE(BK$4,"+"),Stac!$S57))=FALSE,IF(ISERR(FIND(CONCATENATE(BK$4,"++"),Stac!$S57))=FALSE,IF(ISERR(FIND(CONCATENATE(BK$4,"+++"),Stac!$S57))=FALSE,"+++","++"),"+")," ")," ")</f>
        <v/>
      </c>
      <c r="BL55" s="47" t="str">
        <f>IF(ISERR(FIND(BL$4,Stac!$S57))=FALSE,IF(ISERR(FIND(CONCATENATE(BL$4,"+"),Stac!$S57))=FALSE,IF(ISERR(FIND(CONCATENATE(BL$4,"++"),Stac!$S57))=FALSE,IF(ISERR(FIND(CONCATENATE(BL$4,"+++"),Stac!$S57))=FALSE,"+++","++"),"+")," ")," ")</f>
        <v/>
      </c>
      <c r="BM55" s="47" t="str">
        <f>IF(ISERR(FIND(BM$4,Stac!$S57))=FALSE,IF(ISERR(FIND(CONCATENATE(BM$4,"+"),Stac!$S57))=FALSE,IF(ISERR(FIND(CONCATENATE(BM$4,"++"),Stac!$S57))=FALSE,IF(ISERR(FIND(CONCATENATE(BM$4,"+++"),Stac!$S57))=FALSE,"+++","++"),"+")," ")," ")</f>
        <v/>
      </c>
      <c r="BN55" s="112" t="str">
        <f>Stac!C57</f>
        <v>Język obcy</v>
      </c>
      <c r="BO55" s="47" t="str">
        <f>IF(ISERR(FIND(BO$4,Stac!$T57))=FALSE,IF(ISERR(FIND(CONCATENATE(BO$4,"+"),Stac!$T57))=FALSE,IF(ISERR(FIND(CONCATENATE(BO$4,"++"),Stac!$T57))=FALSE,IF(ISERR(FIND(CONCATENATE(BO$4,"+++"),Stac!$T57))=FALSE,"+++","++"),"+")," ")," ")</f>
        <v>+</v>
      </c>
      <c r="BP55" s="47" t="str">
        <f>IF(ISERR(FIND(BP$4,Stac!$T57))=FALSE,IF(ISERR(FIND(CONCATENATE(BP$4,"+"),Stac!$T57))=FALSE,IF(ISERR(FIND(CONCATENATE(BP$4,"++"),Stac!$T57))=FALSE,IF(ISERR(FIND(CONCATENATE(BP$4,"+++"),Stac!$T57))=FALSE,"+++","++"),"+")," ")," ")</f>
        <v/>
      </c>
      <c r="BQ55" s="47" t="str">
        <f>IF(ISERR(FIND(BQ$4,Stac!$T57))=FALSE,IF(ISERR(FIND(CONCATENATE(BQ$4,"+"),Stac!$T57))=FALSE,IF(ISERR(FIND(CONCATENATE(BQ$4,"++"),Stac!$T57))=FALSE,IF(ISERR(FIND(CONCATENATE(BQ$4,"+++"),Stac!$T57))=FALSE,"+++","++"),"+")," ")," ")</f>
        <v/>
      </c>
      <c r="BR55" s="47" t="str">
        <f>IF(ISERR(FIND(BR$4,Stac!$T57))=FALSE,IF(ISERR(FIND(CONCATENATE(BR$4,"+"),Stac!$T57))=FALSE,IF(ISERR(FIND(CONCATENATE(BR$4,"++"),Stac!$T57))=FALSE,IF(ISERR(FIND(CONCATENATE(BR$4,"+++"),Stac!$T57))=FALSE,"+++","++"),"+")," ")," ")</f>
        <v>+</v>
      </c>
      <c r="BS55" s="47" t="str">
        <f>IF(ISERR(FIND(BS$4,Stac!$T57))=FALSE,IF(ISERR(FIND(CONCATENATE(BS$4,"+"),Stac!$T57))=FALSE,IF(ISERR(FIND(CONCATENATE(BS$4,"++"),Stac!$T57))=FALSE,IF(ISERR(FIND(CONCATENATE(BS$4,"+++"),Stac!$T57))=FALSE,"+++","++"),"+")," ")," ")</f>
        <v/>
      </c>
      <c r="BT55" s="47" t="str">
        <f>IF(ISERR(FIND(BT$4,Stac!$T57))=FALSE,IF(ISERR(FIND(CONCATENATE(BT$4,"+"),Stac!$T57))=FALSE,IF(ISERR(FIND(CONCATENATE(BT$4,"++"),Stac!$T57))=FALSE,IF(ISERR(FIND(CONCATENATE(BT$4,"+++"),Stac!$T57))=FALSE,"+++","++"),"+")," ")," ")</f>
        <v/>
      </c>
      <c r="BU55" s="47" t="str">
        <f>IF(ISERR(FIND(BU$4,Stac!$T57))=FALSE,IF(ISERR(FIND(CONCATENATE(BU$4,"+"),Stac!$T57))=FALSE,IF(ISERR(FIND(CONCATENATE(BU$4,"++"),Stac!$T57))=FALSE,IF(ISERR(FIND(CONCATENATE(BU$4,"+++"),Stac!$T57))=FALSE,"+++","++"),"+")," ")," ")</f>
        <v/>
      </c>
    </row>
    <row r="56" spans="1:73">
      <c r="A56" s="88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89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89"/>
      <c r="BO56" s="47"/>
      <c r="BP56" s="47"/>
      <c r="BQ56" s="47"/>
      <c r="BR56" s="47"/>
      <c r="BS56" s="47"/>
      <c r="BT56" s="47"/>
      <c r="BU56" s="47"/>
    </row>
    <row r="57" spans="1:73">
      <c r="A57" s="8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89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89"/>
      <c r="BO57" s="47"/>
      <c r="BP57" s="47"/>
      <c r="BQ57" s="47"/>
      <c r="BR57" s="47"/>
      <c r="BS57" s="47"/>
      <c r="BT57" s="47"/>
      <c r="BU57" s="47"/>
    </row>
    <row r="58" spans="1:73">
      <c r="A58" s="88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89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89"/>
      <c r="BO58" s="47"/>
      <c r="BP58" s="47"/>
      <c r="BQ58" s="47"/>
      <c r="BR58" s="47"/>
      <c r="BS58" s="47"/>
      <c r="BT58" s="47"/>
      <c r="BU58" s="47"/>
    </row>
    <row r="59" spans="1:73">
      <c r="A59" s="89" t="str">
        <f>Stac!C60</f>
        <v>Semestr 5: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89" t="str">
        <f>Stac!C60</f>
        <v>Semestr 5:</v>
      </c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89" t="str">
        <f>Stac!C60</f>
        <v>Semestr 5:</v>
      </c>
      <c r="BO59" s="47"/>
      <c r="BP59" s="47"/>
      <c r="BQ59" s="47"/>
      <c r="BR59" s="47"/>
      <c r="BS59" s="47"/>
      <c r="BT59" s="47"/>
      <c r="BU59" s="47"/>
    </row>
    <row r="60" spans="1:73">
      <c r="A60" s="88" t="str">
        <f>Stac!C61</f>
        <v>Moduł kształcenia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89" t="str">
        <f>Stac!C61</f>
        <v>Moduł kształcenia</v>
      </c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89" t="str">
        <f>Stac!C61</f>
        <v>Moduł kształcenia</v>
      </c>
      <c r="BO60" s="47"/>
      <c r="BP60" s="47"/>
      <c r="BQ60" s="47"/>
      <c r="BR60" s="47"/>
      <c r="BS60" s="47"/>
      <c r="BT60" s="47"/>
      <c r="BU60" s="47"/>
    </row>
    <row r="61" spans="1:73">
      <c r="A61" s="88" t="str">
        <f>Stac!C62</f>
        <v>Teoria sterowania</v>
      </c>
      <c r="B61" s="47" t="str">
        <f>IF(ISERR(FIND(B$4,Stac!$R62))=FALSE,IF(ISERR(FIND(CONCATENATE(B$4,"+"),Stac!$R62))=FALSE,IF(ISERR(FIND(CONCATENATE(B$4,"++"),Stac!$R62))=FALSE,IF(ISERR(FIND(CONCATENATE(B$4,"+++"),Stac!$R62))=FALSE,"+++","++"),"+")," ")," ")</f>
        <v>++</v>
      </c>
      <c r="C61" s="47" t="str">
        <f>IF(ISERR(FIND(C$4,Stac!$R62))=FALSE,IF(ISERR(FIND(CONCATENATE(C$4,"+"),Stac!$R62))=FALSE,IF(ISERR(FIND(CONCATENATE(C$4,"++"),Stac!$R62))=FALSE,IF(ISERR(FIND(CONCATENATE(C$4,"+++"),Stac!$R62))=FALSE,"+++","++"),"+")," ")," ")</f>
        <v/>
      </c>
      <c r="D61" s="47" t="str">
        <f>IF(ISERR(FIND(D$4,Stac!$R62))=FALSE,IF(ISERR(FIND(CONCATENATE(D$4,"+"),Stac!$R62))=FALSE,IF(ISERR(FIND(CONCATENATE(D$4,"++"),Stac!$R62))=FALSE,IF(ISERR(FIND(CONCATENATE(D$4,"+++"),Stac!$R62))=FALSE,"+++","++"),"+")," ")," ")</f>
        <v/>
      </c>
      <c r="E61" s="47" t="str">
        <f>IF(ISERR(FIND(E$4,Stac!$R62))=FALSE,IF(ISERR(FIND(CONCATENATE(E$4,"+"),Stac!$R62))=FALSE,IF(ISERR(FIND(CONCATENATE(E$4,"++"),Stac!$R62))=FALSE,IF(ISERR(FIND(CONCATENATE(E$4,"+++"),Stac!$R62))=FALSE,"+++","++"),"+")," ")," ")</f>
        <v/>
      </c>
      <c r="F61" s="47" t="str">
        <f>IF(ISERR(FIND(F$4,Stac!$R62))=FALSE,IF(ISERR(FIND(CONCATENATE(F$4,"+"),Stac!$R62))=FALSE,IF(ISERR(FIND(CONCATENATE(F$4,"++"),Stac!$R62))=FALSE,IF(ISERR(FIND(CONCATENATE(F$4,"+++"),Stac!$R62))=FALSE,"+++","++"),"+")," ")," ")</f>
        <v/>
      </c>
      <c r="G61" s="47" t="str">
        <f>IF(ISERR(FIND(G$4,Stac!$R62))=FALSE,IF(ISERR(FIND(CONCATENATE(G$4,"+"),Stac!$R62))=FALSE,IF(ISERR(FIND(CONCATENATE(G$4,"++"),Stac!$R62))=FALSE,IF(ISERR(FIND(CONCATENATE(G$4,"+++"),Stac!$R62))=FALSE,"+++","++"),"+")," ")," ")</f>
        <v/>
      </c>
      <c r="H61" s="47" t="str">
        <f>IF(ISERR(FIND(H$4,Stac!$R62))=FALSE,IF(ISERR(FIND(CONCATENATE(H$4,"+"),Stac!$R62))=FALSE,IF(ISERR(FIND(CONCATENATE(H$4,"++"),Stac!$R62))=FALSE,IF(ISERR(FIND(CONCATENATE(H$4,"+++"),Stac!$R62))=FALSE,"+++","++"),"+")," ")," ")</f>
        <v/>
      </c>
      <c r="I61" s="47" t="str">
        <f>IF(ISERR(FIND(I$4,Stac!$R62))=FALSE,IF(ISERR(FIND(CONCATENATE(I$4,"+"),Stac!$R62))=FALSE,IF(ISERR(FIND(CONCATENATE(I$4,"++"),Stac!$R62))=FALSE,IF(ISERR(FIND(CONCATENATE(I$4,"+++"),Stac!$R62))=FALSE,"+++","++"),"+")," ")," ")</f>
        <v/>
      </c>
      <c r="J61" s="47" t="str">
        <f>IF(ISERR(FIND(J$4,Stac!$R62))=FALSE,IF(ISERR(FIND(CONCATENATE(J$4,"+"),Stac!$R62))=FALSE,IF(ISERR(FIND(CONCATENATE(J$4,"++"),Stac!$R62))=FALSE,IF(ISERR(FIND(CONCATENATE(J$4,"+++"),Stac!$R62))=FALSE,"+++","++"),"+")," ")," ")</f>
        <v/>
      </c>
      <c r="K61" s="47" t="str">
        <f>IF(ISERR(FIND(K$4,Stac!$R62))=FALSE,IF(ISERR(FIND(CONCATENATE(K$4,"+"),Stac!$R62))=FALSE,IF(ISERR(FIND(CONCATENATE(K$4,"++"),Stac!$R62))=FALSE,IF(ISERR(FIND(CONCATENATE(K$4,"+++"),Stac!$R62))=FALSE,"+++","++"),"+")," ")," ")</f>
        <v/>
      </c>
      <c r="L61" s="47" t="str">
        <f>IF(ISERR(FIND(L$4,Stac!$R62))=FALSE,IF(ISERR(FIND(CONCATENATE(L$4,"+"),Stac!$R62))=FALSE,IF(ISERR(FIND(CONCATENATE(L$4,"++"),Stac!$R62))=FALSE,IF(ISERR(FIND(CONCATENATE(L$4,"+++"),Stac!$R62))=FALSE,"+++","++"),"+")," ")," ")</f>
        <v/>
      </c>
      <c r="M61" s="47" t="str">
        <f>IF(ISERR(FIND(M$4,Stac!$R62))=FALSE,IF(ISERR(FIND(CONCATENATE(M$4,"+"),Stac!$R62))=FALSE,IF(ISERR(FIND(CONCATENATE(M$4,"++"),Stac!$R62))=FALSE,IF(ISERR(FIND(CONCATENATE(M$4,"+++"),Stac!$R62))=FALSE,"+++","++"),"+")," ")," ")</f>
        <v/>
      </c>
      <c r="N61" s="47" t="str">
        <f>IF(ISERR(FIND(N$4,Stac!$R62))=FALSE,IF(ISERR(FIND(CONCATENATE(N$4,"+"),Stac!$R62))=FALSE,IF(ISERR(FIND(CONCATENATE(N$4,"++"),Stac!$R62))=FALSE,IF(ISERR(FIND(CONCATENATE(N$4,"+++"),Stac!$R62))=FALSE,"+++","++"),"+")," ")," ")</f>
        <v/>
      </c>
      <c r="O61" s="47" t="str">
        <f>IF(ISERR(FIND(O$4,Stac!$R62))=FALSE,IF(ISERR(FIND(CONCATENATE(O$4,"+"),Stac!$R62))=FALSE,IF(ISERR(FIND(CONCATENATE(O$4,"++"),Stac!$R62))=FALSE,IF(ISERR(FIND(CONCATENATE(O$4,"+++"),Stac!$R62))=FALSE,"+++","++"),"+")," ")," ")</f>
        <v>+++</v>
      </c>
      <c r="P61" s="47" t="str">
        <f>IF(ISERR(FIND(P$4,Stac!$R62))=FALSE,IF(ISERR(FIND(CONCATENATE(P$4,"+"),Stac!$R62))=FALSE,IF(ISERR(FIND(CONCATENATE(P$4,"++"),Stac!$R62))=FALSE,IF(ISERR(FIND(CONCATENATE(P$4,"+++"),Stac!$R62))=FALSE,"+++","++"),"+")," ")," ")</f>
        <v/>
      </c>
      <c r="Q61" s="47" t="str">
        <f>IF(ISERR(FIND(Q$4,Stac!$R62))=FALSE,IF(ISERR(FIND(CONCATENATE(Q$4,"+"),Stac!$R62))=FALSE,IF(ISERR(FIND(CONCATENATE(Q$4,"++"),Stac!$R62))=FALSE,IF(ISERR(FIND(CONCATENATE(Q$4,"+++"),Stac!$R62))=FALSE,"+++","++"),"+")," ")," ")</f>
        <v/>
      </c>
      <c r="R61" s="47" t="str">
        <f>IF(ISERR(FIND(R$4,Stac!$R62))=FALSE,IF(ISERR(FIND(CONCATENATE(R$4,"+"),Stac!$R62))=FALSE,IF(ISERR(FIND(CONCATENATE(R$4,"++"),Stac!$R62))=FALSE,IF(ISERR(FIND(CONCATENATE(R$4,"+++"),Stac!$R62))=FALSE,"+++","++"),"+")," ")," ")</f>
        <v/>
      </c>
      <c r="S61" s="47" t="str">
        <f>IF(ISERR(FIND(S$4,Stac!$R62))=FALSE,IF(ISERR(FIND(CONCATENATE(S$4,"+"),Stac!$R62))=FALSE,IF(ISERR(FIND(CONCATENATE(S$4,"++"),Stac!$R62))=FALSE,IF(ISERR(FIND(CONCATENATE(S$4,"+++"),Stac!$R62))=FALSE,"+++","++"),"+")," ")," ")</f>
        <v/>
      </c>
      <c r="T61" s="47" t="str">
        <f>IF(ISERR(FIND(T$4,Stac!$R62))=FALSE,IF(ISERR(FIND(CONCATENATE(T$4,"+"),Stac!$R62))=FALSE,IF(ISERR(FIND(CONCATENATE(T$4,"++"),Stac!$R62))=FALSE,IF(ISERR(FIND(CONCATENATE(T$4,"+++"),Stac!$R62))=FALSE,"+++","++"),"+")," ")," ")</f>
        <v/>
      </c>
      <c r="U61" s="47" t="str">
        <f>IF(ISERR(FIND(U$4,Stac!$R62))=FALSE,IF(ISERR(FIND(CONCATENATE(U$4,"+"),Stac!$R62))=FALSE,IF(ISERR(FIND(CONCATENATE(U$4,"++"),Stac!$R62))=FALSE,IF(ISERR(FIND(CONCATENATE(U$4,"+++"),Stac!$R62))=FALSE,"+++","++"),"+")," ")," ")</f>
        <v/>
      </c>
      <c r="V61" s="47" t="str">
        <f>IF(ISERR(FIND(V$4,Stac!$R62))=FALSE,IF(ISERR(FIND(CONCATENATE(V$4,"+"),Stac!$R62))=FALSE,IF(ISERR(FIND(CONCATENATE(V$4,"++"),Stac!$R62))=FALSE,IF(ISERR(FIND(CONCATENATE(V$4,"+++"),Stac!$R62))=FALSE,"+++","++"),"+")," ")," ")</f>
        <v>+</v>
      </c>
      <c r="W61" s="47" t="str">
        <f>IF(ISERR(FIND(W$4,Stac!$R62))=FALSE,IF(ISERR(FIND(CONCATENATE(W$4,"+"),Stac!$R62))=FALSE,IF(ISERR(FIND(CONCATENATE(W$4,"++"),Stac!$R62))=FALSE,IF(ISERR(FIND(CONCATENATE(W$4,"+++"),Stac!$R62))=FALSE,"+++","++"),"+")," ")," ")</f>
        <v/>
      </c>
      <c r="X61" s="47" t="str">
        <f>IF(ISERR(FIND(X$4,Stac!$R62))=FALSE,IF(ISERR(FIND(CONCATENATE(X$4,"+"),Stac!$R62))=FALSE,IF(ISERR(FIND(CONCATENATE(X$4,"++"),Stac!$R62))=FALSE,IF(ISERR(FIND(CONCATENATE(X$4,"+++"),Stac!$R62))=FALSE,"+++","++"),"+")," ")," ")</f>
        <v/>
      </c>
      <c r="Y61" s="47" t="str">
        <f>IF(ISERR(FIND(Y$4,Stac!$R62))=FALSE,IF(ISERR(FIND(CONCATENATE(Y$4,"+"),Stac!$R62))=FALSE,IF(ISERR(FIND(CONCATENATE(Y$4,"++"),Stac!$R62))=FALSE,IF(ISERR(FIND(CONCATENATE(Y$4,"+++"),Stac!$R62))=FALSE,"+++","++"),"+")," ")," ")</f>
        <v/>
      </c>
      <c r="Z61" s="47" t="str">
        <f>IF(ISERR(FIND(Z$4,Stac!$R62))=FALSE,IF(ISERR(FIND(CONCATENATE(Z$4,"+"),Stac!$R62))=FALSE,IF(ISERR(FIND(CONCATENATE(Z$4,"++"),Stac!$R62))=FALSE,IF(ISERR(FIND(CONCATENATE(Z$4,"+++"),Stac!$R62))=FALSE,"+++","++"),"+")," ")," ")</f>
        <v/>
      </c>
      <c r="AA61" s="47" t="str">
        <f>IF(ISERR(FIND(AA$4,Stac!$R62))=FALSE,IF(ISERR(FIND(CONCATENATE(AA$4,"+"),Stac!$R62))=FALSE,IF(ISERR(FIND(CONCATENATE(AA$4,"++"),Stac!$R62))=FALSE,IF(ISERR(FIND(CONCATENATE(AA$4,"+++"),Stac!$R62))=FALSE,"+++","++"),"+")," ")," ")</f>
        <v/>
      </c>
      <c r="AB61" s="47" t="str">
        <f>IF(ISERR(FIND(AB$4,Stac!$R62))=FALSE,IF(ISERR(FIND(CONCATENATE(AB$4,"+"),Stac!$R62))=FALSE,IF(ISERR(FIND(CONCATENATE(AB$4,"++"),Stac!$R62))=FALSE,IF(ISERR(FIND(CONCATENATE(AB$4,"+++"),Stac!$R62))=FALSE,"+++","++"),"+")," ")," ")</f>
        <v/>
      </c>
      <c r="AC61" s="47" t="str">
        <f>IF(ISERR(FIND(AC$4,Stac!$R62))=FALSE,IF(ISERR(FIND(CONCATENATE(AC$4,"+"),Stac!$R62))=FALSE,IF(ISERR(FIND(CONCATENATE(AC$4,"++"),Stac!$R62))=FALSE,IF(ISERR(FIND(CONCATENATE(AC$4,"+++"),Stac!$R62))=FALSE,"+++","++"),"+")," ")," ")</f>
        <v/>
      </c>
      <c r="AD61" s="112" t="str">
        <f>Stac!C62</f>
        <v>Teoria sterowania</v>
      </c>
      <c r="AE61" s="47" t="str">
        <f>IF(ISERR(FIND(AE$4,Stac!$S62))=FALSE,IF(ISERR(FIND(CONCATENATE(AE$4,"+"),Stac!$S62))=FALSE,IF(ISERR(FIND(CONCATENATE(AE$4,"++"),Stac!$S62))=FALSE,IF(ISERR(FIND(CONCATENATE(AE$4,"+++"),Stac!$S62))=FALSE,"+++","++"),"+")," ")," ")</f>
        <v>+</v>
      </c>
      <c r="AF61" s="47" t="str">
        <f>IF(ISERR(FIND(AF$4,Stac!$S62))=FALSE,IF(ISERR(FIND(CONCATENATE(AF$4,"+"),Stac!$S62))=FALSE,IF(ISERR(FIND(CONCATENATE(AF$4,"++"),Stac!$S62))=FALSE,IF(ISERR(FIND(CONCATENATE(AF$4,"+++"),Stac!$S62))=FALSE,"+++","++"),"+")," ")," ")</f>
        <v/>
      </c>
      <c r="AG61" s="47" t="str">
        <f>IF(ISERR(FIND(AG$4,Stac!$S62))=FALSE,IF(ISERR(FIND(CONCATENATE(AG$4,"+"),Stac!$S62))=FALSE,IF(ISERR(FIND(CONCATENATE(AG$4,"++"),Stac!$S62))=FALSE,IF(ISERR(FIND(CONCATENATE(AG$4,"+++"),Stac!$S62))=FALSE,"+++","++"),"+")," ")," ")</f>
        <v/>
      </c>
      <c r="AH61" s="47" t="str">
        <f>IF(ISERR(FIND(AH$4,Stac!$S62))=FALSE,IF(ISERR(FIND(CONCATENATE(AH$4,"+"),Stac!$S62))=FALSE,IF(ISERR(FIND(CONCATENATE(AH$4,"++"),Stac!$S62))=FALSE,IF(ISERR(FIND(CONCATENATE(AH$4,"+++"),Stac!$S62))=FALSE,"+++","++"),"+")," ")," ")</f>
        <v/>
      </c>
      <c r="AI61" s="47" t="str">
        <f>IF(ISERR(FIND(AI$4,Stac!$S62))=FALSE,IF(ISERR(FIND(CONCATENATE(AI$4,"+"),Stac!$S62))=FALSE,IF(ISERR(FIND(CONCATENATE(AI$4,"++"),Stac!$S62))=FALSE,IF(ISERR(FIND(CONCATENATE(AI$4,"+++"),Stac!$S62))=FALSE,"+++","++"),"+")," ")," ")</f>
        <v/>
      </c>
      <c r="AJ61" s="47" t="str">
        <f>IF(ISERR(FIND(AJ$4,Stac!$S62))=FALSE,IF(ISERR(FIND(CONCATENATE(AJ$4,"+"),Stac!$S62))=FALSE,IF(ISERR(FIND(CONCATENATE(AJ$4,"++"),Stac!$S62))=FALSE,IF(ISERR(FIND(CONCATENATE(AJ$4,"+++"),Stac!$S62))=FALSE,"+++","++"),"+")," ")," ")</f>
        <v/>
      </c>
      <c r="AK61" s="47" t="str">
        <f>IF(ISERR(FIND(AK$4,Stac!$S62))=FALSE,IF(ISERR(FIND(CONCATENATE(AK$4,"+"),Stac!$S62))=FALSE,IF(ISERR(FIND(CONCATENATE(AK$4,"++"),Stac!$S62))=FALSE,IF(ISERR(FIND(CONCATENATE(AK$4,"+++"),Stac!$S62))=FALSE,"+++","++"),"+")," ")," ")</f>
        <v/>
      </c>
      <c r="AL61" s="47" t="str">
        <f>IF(ISERR(FIND(AL$4,Stac!$S62))=FALSE,IF(ISERR(FIND(CONCATENATE(AL$4,"+"),Stac!$S62))=FALSE,IF(ISERR(FIND(CONCATENATE(AL$4,"++"),Stac!$S62))=FALSE,IF(ISERR(FIND(CONCATENATE(AL$4,"+++"),Stac!$S62))=FALSE,"+++","++"),"+")," ")," ")</f>
        <v/>
      </c>
      <c r="AM61" s="47" t="str">
        <f>IF(ISERR(FIND(AM$4,Stac!$S62))=FALSE,IF(ISERR(FIND(CONCATENATE(AM$4,"+"),Stac!$S62))=FALSE,IF(ISERR(FIND(CONCATENATE(AM$4,"++"),Stac!$S62))=FALSE,IF(ISERR(FIND(CONCATENATE(AM$4,"+++"),Stac!$S62))=FALSE,"+++","++"),"+")," ")," ")</f>
        <v/>
      </c>
      <c r="AN61" s="47" t="str">
        <f>IF(ISERR(FIND(AN$4,Stac!$S62))=FALSE,IF(ISERR(FIND(CONCATENATE(AN$4,"+"),Stac!$S62))=FALSE,IF(ISERR(FIND(CONCATENATE(AN$4,"++"),Stac!$S62))=FALSE,IF(ISERR(FIND(CONCATENATE(AN$4,"+++"),Stac!$S62))=FALSE,"+++","++"),"+")," ")," ")</f>
        <v/>
      </c>
      <c r="AO61" s="47" t="str">
        <f>IF(ISERR(FIND(AO$4,Stac!$S62))=FALSE,IF(ISERR(FIND(CONCATENATE(AO$4,"+"),Stac!$S62))=FALSE,IF(ISERR(FIND(CONCATENATE(AO$4,"++"),Stac!$S62))=FALSE,IF(ISERR(FIND(CONCATENATE(AO$4,"+++"),Stac!$S62))=FALSE,"+++","++"),"+")," ")," ")</f>
        <v/>
      </c>
      <c r="AP61" s="47" t="str">
        <f>IF(ISERR(FIND(AP$4,Stac!$S62))=FALSE,IF(ISERR(FIND(CONCATENATE(AP$4,"+"),Stac!$S62))=FALSE,IF(ISERR(FIND(CONCATENATE(AP$4,"++"),Stac!$S62))=FALSE,IF(ISERR(FIND(CONCATENATE(AP$4,"+++"),Stac!$S62))=FALSE,"+++","++"),"+")," ")," ")</f>
        <v>++</v>
      </c>
      <c r="AQ61" s="47" t="str">
        <f>IF(ISERR(FIND(AQ$4,Stac!$S62))=FALSE,IF(ISERR(FIND(CONCATENATE(AQ$4,"+"),Stac!$S62))=FALSE,IF(ISERR(FIND(CONCATENATE(AQ$4,"++"),Stac!$S62))=FALSE,IF(ISERR(FIND(CONCATENATE(AQ$4,"+++"),Stac!$S62))=FALSE,"+++","++"),"+")," ")," ")</f>
        <v/>
      </c>
      <c r="AR61" s="47" t="str">
        <f>IF(ISERR(FIND(AR$4,Stac!$S62))=FALSE,IF(ISERR(FIND(CONCATENATE(AR$4,"+"),Stac!$S62))=FALSE,IF(ISERR(FIND(CONCATENATE(AR$4,"++"),Stac!$S62))=FALSE,IF(ISERR(FIND(CONCATENATE(AR$4,"+++"),Stac!$S62))=FALSE,"+++","++"),"+")," ")," ")</f>
        <v/>
      </c>
      <c r="AS61" s="47" t="str">
        <f>IF(ISERR(FIND(AS$4,Stac!$S62))=FALSE,IF(ISERR(FIND(CONCATENATE(AS$4,"+"),Stac!$S62))=FALSE,IF(ISERR(FIND(CONCATENATE(AS$4,"++"),Stac!$S62))=FALSE,IF(ISERR(FIND(CONCATENATE(AS$4,"+++"),Stac!$S62))=FALSE,"+++","++"),"+")," ")," ")</f>
        <v/>
      </c>
      <c r="AT61" s="47" t="str">
        <f>IF(ISERR(FIND(AT$4,Stac!$S62))=FALSE,IF(ISERR(FIND(CONCATENATE(AT$4,"+"),Stac!$S62))=FALSE,IF(ISERR(FIND(CONCATENATE(AT$4,"++"),Stac!$S62))=FALSE,IF(ISERR(FIND(CONCATENATE(AT$4,"+++"),Stac!$S62))=FALSE,"+++","++"),"+")," ")," ")</f>
        <v/>
      </c>
      <c r="AU61" s="47" t="str">
        <f>IF(ISERR(FIND(AU$4,Stac!$S62))=FALSE,IF(ISERR(FIND(CONCATENATE(AU$4,"+"),Stac!$S62))=FALSE,IF(ISERR(FIND(CONCATENATE(AU$4,"++"),Stac!$S62))=FALSE,IF(ISERR(FIND(CONCATENATE(AU$4,"+++"),Stac!$S62))=FALSE,"+++","++"),"+")," ")," ")</f>
        <v/>
      </c>
      <c r="AV61" s="47" t="str">
        <f>IF(ISERR(FIND(AV$4,Stac!$S62))=FALSE,IF(ISERR(FIND(CONCATENATE(AV$4,"+"),Stac!$S62))=FALSE,IF(ISERR(FIND(CONCATENATE(AV$4,"++"),Stac!$S62))=FALSE,IF(ISERR(FIND(CONCATENATE(AV$4,"+++"),Stac!$S62))=FALSE,"+++","++"),"+")," ")," ")</f>
        <v/>
      </c>
      <c r="AW61" s="47" t="str">
        <f>IF(ISERR(FIND(AW$4,Stac!$S62))=FALSE,IF(ISERR(FIND(CONCATENATE(AW$4,"+"),Stac!$S62))=FALSE,IF(ISERR(FIND(CONCATENATE(AW$4,"++"),Stac!$S62))=FALSE,IF(ISERR(FIND(CONCATENATE(AW$4,"+++"),Stac!$S62))=FALSE,"+++","++"),"+")," ")," ")</f>
        <v/>
      </c>
      <c r="AX61" s="47" t="str">
        <f>IF(ISERR(FIND(AX$4,Stac!$S62))=FALSE,IF(ISERR(FIND(CONCATENATE(AX$4,"+"),Stac!$S62))=FALSE,IF(ISERR(FIND(CONCATENATE(AX$4,"++"),Stac!$S62))=FALSE,IF(ISERR(FIND(CONCATENATE(AX$4,"+++"),Stac!$S62))=FALSE,"+++","++"),"+")," ")," ")</f>
        <v/>
      </c>
      <c r="AY61" s="47" t="str">
        <f>IF(ISERR(FIND(AY$4,Stac!$S62))=FALSE,IF(ISERR(FIND(CONCATENATE(AY$4,"+"),Stac!$S62))=FALSE,IF(ISERR(FIND(CONCATENATE(AY$4,"++"),Stac!$S62))=FALSE,IF(ISERR(FIND(CONCATENATE(AY$4,"+++"),Stac!$S62))=FALSE,"+++","++"),"+")," ")," ")</f>
        <v/>
      </c>
      <c r="AZ61" s="47" t="str">
        <f>IF(ISERR(FIND(AZ$4,Stac!$S62))=FALSE,IF(ISERR(FIND(CONCATENATE(AZ$4,"+"),Stac!$S62))=FALSE,IF(ISERR(FIND(CONCATENATE(AZ$4,"++"),Stac!$S62))=FALSE,IF(ISERR(FIND(CONCATENATE(AZ$4,"+++"),Stac!$S62))=FALSE,"+++","++"),"+")," ")," ")</f>
        <v/>
      </c>
      <c r="BA61" s="47" t="str">
        <f>IF(ISERR(FIND(BA$4,Stac!$S62))=FALSE,IF(ISERR(FIND(CONCATENATE(BA$4,"+"),Stac!$S62))=FALSE,IF(ISERR(FIND(CONCATENATE(BA$4,"++"),Stac!$S62))=FALSE,IF(ISERR(FIND(CONCATENATE(BA$4,"+++"),Stac!$S62))=FALSE,"+++","++"),"+")," ")," ")</f>
        <v/>
      </c>
      <c r="BB61" s="47" t="str">
        <f>IF(ISERR(FIND(BB$4,Stac!$S62))=FALSE,IF(ISERR(FIND(CONCATENATE(BB$4,"+"),Stac!$S62))=FALSE,IF(ISERR(FIND(CONCATENATE(BB$4,"++"),Stac!$S62))=FALSE,IF(ISERR(FIND(CONCATENATE(BB$4,"+++"),Stac!$S62))=FALSE,"+++","++"),"+")," ")," ")</f>
        <v/>
      </c>
      <c r="BC61" s="47" t="str">
        <f>IF(ISERR(FIND(BC$4,Stac!$S62))=FALSE,IF(ISERR(FIND(CONCATENATE(BC$4,"+"),Stac!$S62))=FALSE,IF(ISERR(FIND(CONCATENATE(BC$4,"++"),Stac!$S62))=FALSE,IF(ISERR(FIND(CONCATENATE(BC$4,"+++"),Stac!$S62))=FALSE,"+++","++"),"+")," ")," ")</f>
        <v/>
      </c>
      <c r="BD61" s="47" t="str">
        <f>IF(ISERR(FIND(BD$4,Stac!$S62))=FALSE,IF(ISERR(FIND(CONCATENATE(BD$4,"+"),Stac!$S62))=FALSE,IF(ISERR(FIND(CONCATENATE(BD$4,"++"),Stac!$S62))=FALSE,IF(ISERR(FIND(CONCATENATE(BD$4,"+++"),Stac!$S62))=FALSE,"+++","++"),"+")," ")," ")</f>
        <v/>
      </c>
      <c r="BE61" s="47" t="str">
        <f>IF(ISERR(FIND(BE$4,Stac!$S62))=FALSE,IF(ISERR(FIND(CONCATENATE(BE$4,"+"),Stac!$S62))=FALSE,IF(ISERR(FIND(CONCATENATE(BE$4,"++"),Stac!$S62))=FALSE,IF(ISERR(FIND(CONCATENATE(BE$4,"+++"),Stac!$S62))=FALSE,"+++","++"),"+")," ")," ")</f>
        <v/>
      </c>
      <c r="BF61" s="47" t="str">
        <f>IF(ISERR(FIND(BF$4,Stac!$S62))=FALSE,IF(ISERR(FIND(CONCATENATE(BF$4,"+"),Stac!$S62))=FALSE,IF(ISERR(FIND(CONCATENATE(BF$4,"++"),Stac!$S62))=FALSE,IF(ISERR(FIND(CONCATENATE(BF$4,"+++"),Stac!$S62))=FALSE,"+++","++"),"+")," ")," ")</f>
        <v/>
      </c>
      <c r="BG61" s="47" t="str">
        <f>IF(ISERR(FIND(BG$4,Stac!$S62))=FALSE,IF(ISERR(FIND(CONCATENATE(BG$4,"+"),Stac!$S62))=FALSE,IF(ISERR(FIND(CONCATENATE(BG$4,"++"),Stac!$S62))=FALSE,IF(ISERR(FIND(CONCATENATE(BG$4,"+++"),Stac!$S62))=FALSE,"+++","++"),"+")," ")," ")</f>
        <v>+++</v>
      </c>
      <c r="BH61" s="47" t="str">
        <f>IF(ISERR(FIND(BH$4,Stac!$S62))=FALSE,IF(ISERR(FIND(CONCATENATE(BH$4,"+"),Stac!$S62))=FALSE,IF(ISERR(FIND(CONCATENATE(BH$4,"++"),Stac!$S62))=FALSE,IF(ISERR(FIND(CONCATENATE(BH$4,"+++"),Stac!$S62))=FALSE,"+++","++"),"+")," ")," ")</f>
        <v/>
      </c>
      <c r="BI61" s="47" t="str">
        <f>IF(ISERR(FIND(BI$4,Stac!$S62))=FALSE,IF(ISERR(FIND(CONCATENATE(BI$4,"+"),Stac!$S62))=FALSE,IF(ISERR(FIND(CONCATENATE(BI$4,"++"),Stac!$S62))=FALSE,IF(ISERR(FIND(CONCATENATE(BI$4,"+++"),Stac!$S62))=FALSE,"+++","++"),"+")," ")," ")</f>
        <v/>
      </c>
      <c r="BJ61" s="47" t="str">
        <f>IF(ISERR(FIND(BJ$4,Stac!$S62))=FALSE,IF(ISERR(FIND(CONCATENATE(BJ$4,"+"),Stac!$S62))=FALSE,IF(ISERR(FIND(CONCATENATE(BJ$4,"++"),Stac!$S62))=FALSE,IF(ISERR(FIND(CONCATENATE(BJ$4,"+++"),Stac!$S62))=FALSE,"+++","++"),"+")," ")," ")</f>
        <v/>
      </c>
      <c r="BK61" s="47" t="str">
        <f>IF(ISERR(FIND(BK$4,Stac!$S62))=FALSE,IF(ISERR(FIND(CONCATENATE(BK$4,"+"),Stac!$S62))=FALSE,IF(ISERR(FIND(CONCATENATE(BK$4,"++"),Stac!$S62))=FALSE,IF(ISERR(FIND(CONCATENATE(BK$4,"+++"),Stac!$S62))=FALSE,"+++","++"),"+")," ")," ")</f>
        <v/>
      </c>
      <c r="BL61" s="47" t="str">
        <f>IF(ISERR(FIND(BL$4,Stac!$S62))=FALSE,IF(ISERR(FIND(CONCATENATE(BL$4,"+"),Stac!$S62))=FALSE,IF(ISERR(FIND(CONCATENATE(BL$4,"++"),Stac!$S62))=FALSE,IF(ISERR(FIND(CONCATENATE(BL$4,"+++"),Stac!$S62))=FALSE,"+++","++"),"+")," ")," ")</f>
        <v/>
      </c>
      <c r="BM61" s="47" t="str">
        <f>IF(ISERR(FIND(BM$4,Stac!$S62))=FALSE,IF(ISERR(FIND(CONCATENATE(BM$4,"+"),Stac!$S62))=FALSE,IF(ISERR(FIND(CONCATENATE(BM$4,"++"),Stac!$S62))=FALSE,IF(ISERR(FIND(CONCATENATE(BM$4,"+++"),Stac!$S62))=FALSE,"+++","++"),"+")," ")," ")</f>
        <v/>
      </c>
      <c r="BN61" s="112" t="str">
        <f>Stac!C62</f>
        <v>Teoria sterowania</v>
      </c>
      <c r="BO61" s="47" t="str">
        <f>IF(ISERR(FIND(BO$4,Stac!$T62))=FALSE,IF(ISERR(FIND(CONCATENATE(BO$4,"+"),Stac!$T62))=FALSE,IF(ISERR(FIND(CONCATENATE(BO$4,"++"),Stac!$T62))=FALSE,IF(ISERR(FIND(CONCATENATE(BO$4,"+++"),Stac!$T62))=FALSE,"+++","++"),"+")," ")," ")</f>
        <v/>
      </c>
      <c r="BP61" s="47" t="str">
        <f>IF(ISERR(FIND(BP$4,Stac!$T62))=FALSE,IF(ISERR(FIND(CONCATENATE(BP$4,"+"),Stac!$T62))=FALSE,IF(ISERR(FIND(CONCATENATE(BP$4,"++"),Stac!$T62))=FALSE,IF(ISERR(FIND(CONCATENATE(BP$4,"+++"),Stac!$T62))=FALSE,"+++","++"),"+")," ")," ")</f>
        <v/>
      </c>
      <c r="BQ61" s="47" t="str">
        <f>IF(ISERR(FIND(BQ$4,Stac!$T62))=FALSE,IF(ISERR(FIND(CONCATENATE(BQ$4,"+"),Stac!$T62))=FALSE,IF(ISERR(FIND(CONCATENATE(BQ$4,"++"),Stac!$T62))=FALSE,IF(ISERR(FIND(CONCATENATE(BQ$4,"+++"),Stac!$T62))=FALSE,"+++","++"),"+")," ")," ")</f>
        <v/>
      </c>
      <c r="BR61" s="47" t="str">
        <f>IF(ISERR(FIND(BR$4,Stac!$T62))=FALSE,IF(ISERR(FIND(CONCATENATE(BR$4,"+"),Stac!$T62))=FALSE,IF(ISERR(FIND(CONCATENATE(BR$4,"++"),Stac!$T62))=FALSE,IF(ISERR(FIND(CONCATENATE(BR$4,"+++"),Stac!$T62))=FALSE,"+++","++"),"+")," ")," ")</f>
        <v/>
      </c>
      <c r="BS61" s="47" t="str">
        <f>IF(ISERR(FIND(BS$4,Stac!$T62))=FALSE,IF(ISERR(FIND(CONCATENATE(BS$4,"+"),Stac!$T62))=FALSE,IF(ISERR(FIND(CONCATENATE(BS$4,"++"),Stac!$T62))=FALSE,IF(ISERR(FIND(CONCATENATE(BS$4,"+++"),Stac!$T62))=FALSE,"+++","++"),"+")," ")," ")</f>
        <v>+</v>
      </c>
      <c r="BT61" s="47" t="str">
        <f>IF(ISERR(FIND(BT$4,Stac!$T62))=FALSE,IF(ISERR(FIND(CONCATENATE(BT$4,"+"),Stac!$T62))=FALSE,IF(ISERR(FIND(CONCATENATE(BT$4,"++"),Stac!$T62))=FALSE,IF(ISERR(FIND(CONCATENATE(BT$4,"+++"),Stac!$T62))=FALSE,"+++","++"),"+")," ")," ")</f>
        <v/>
      </c>
      <c r="BU61" s="47" t="str">
        <f>IF(ISERR(FIND(BU$4,Stac!$T62))=FALSE,IF(ISERR(FIND(CONCATENATE(BU$4,"+"),Stac!$T62))=FALSE,IF(ISERR(FIND(CONCATENATE(BU$4,"++"),Stac!$T62))=FALSE,IF(ISERR(FIND(CONCATENATE(BU$4,"+++"),Stac!$T62))=FALSE,"+++","++"),"+")," ")," ")</f>
        <v/>
      </c>
    </row>
    <row r="62" spans="1:73" ht="38.25">
      <c r="A62" s="88" t="str">
        <f>Stac!C63</f>
        <v>Przedmiot obieralny 3: Podstawy projektowania przemysłowego / Układy elektroniki użytkowej</v>
      </c>
      <c r="B62" s="47" t="str">
        <f>IF(ISERR(FIND(B$4,Stac!$R63))=FALSE,IF(ISERR(FIND(CONCATENATE(B$4,"+"),Stac!$R63))=FALSE,IF(ISERR(FIND(CONCATENATE(B$4,"++"),Stac!$R63))=FALSE,IF(ISERR(FIND(CONCATENATE(B$4,"+++"),Stac!$R63))=FALSE,"+++","++"),"+")," ")," ")</f>
        <v/>
      </c>
      <c r="C62" s="47" t="str">
        <f>IF(ISERR(FIND(C$4,Stac!$R63))=FALSE,IF(ISERR(FIND(CONCATENATE(C$4,"+"),Stac!$R63))=FALSE,IF(ISERR(FIND(CONCATENATE(C$4,"++"),Stac!$R63))=FALSE,IF(ISERR(FIND(CONCATENATE(C$4,"+++"),Stac!$R63))=FALSE,"+++","++"),"+")," ")," ")</f>
        <v/>
      </c>
      <c r="D62" s="47" t="str">
        <f>IF(ISERR(FIND(D$4,Stac!$R63))=FALSE,IF(ISERR(FIND(CONCATENATE(D$4,"+"),Stac!$R63))=FALSE,IF(ISERR(FIND(CONCATENATE(D$4,"++"),Stac!$R63))=FALSE,IF(ISERR(FIND(CONCATENATE(D$4,"+++"),Stac!$R63))=FALSE,"+++","++"),"+")," ")," ")</f>
        <v/>
      </c>
      <c r="E62" s="47" t="str">
        <f>IF(ISERR(FIND(E$4,Stac!$R63))=FALSE,IF(ISERR(FIND(CONCATENATE(E$4,"+"),Stac!$R63))=FALSE,IF(ISERR(FIND(CONCATENATE(E$4,"++"),Stac!$R63))=FALSE,IF(ISERR(FIND(CONCATENATE(E$4,"+++"),Stac!$R63))=FALSE,"+++","++"),"+")," ")," ")</f>
        <v/>
      </c>
      <c r="F62" s="47" t="str">
        <f>IF(ISERR(FIND(F$4,Stac!$R63))=FALSE,IF(ISERR(FIND(CONCATENATE(F$4,"+"),Stac!$R63))=FALSE,IF(ISERR(FIND(CONCATENATE(F$4,"++"),Stac!$R63))=FALSE,IF(ISERR(FIND(CONCATENATE(F$4,"+++"),Stac!$R63))=FALSE,"+++","++"),"+")," ")," ")</f>
        <v/>
      </c>
      <c r="G62" s="47" t="str">
        <f>IF(ISERR(FIND(G$4,Stac!$R63))=FALSE,IF(ISERR(FIND(CONCATENATE(G$4,"+"),Stac!$R63))=FALSE,IF(ISERR(FIND(CONCATENATE(G$4,"++"),Stac!$R63))=FALSE,IF(ISERR(FIND(CONCATENATE(G$4,"+++"),Stac!$R63))=FALSE,"+++","++"),"+")," ")," ")</f>
        <v/>
      </c>
      <c r="H62" s="47" t="str">
        <f>IF(ISERR(FIND(H$4,Stac!$R63))=FALSE,IF(ISERR(FIND(CONCATENATE(H$4,"+"),Stac!$R63))=FALSE,IF(ISERR(FIND(CONCATENATE(H$4,"++"),Stac!$R63))=FALSE,IF(ISERR(FIND(CONCATENATE(H$4,"+++"),Stac!$R63))=FALSE,"+++","++"),"+")," ")," ")</f>
        <v/>
      </c>
      <c r="I62" s="47" t="str">
        <f>IF(ISERR(FIND(I$4,Stac!$R63))=FALSE,IF(ISERR(FIND(CONCATENATE(I$4,"+"),Stac!$R63))=FALSE,IF(ISERR(FIND(CONCATENATE(I$4,"++"),Stac!$R63))=FALSE,IF(ISERR(FIND(CONCATENATE(I$4,"+++"),Stac!$R63))=FALSE,"+++","++"),"+")," ")," ")</f>
        <v/>
      </c>
      <c r="J62" s="47" t="str">
        <f>IF(ISERR(FIND(J$4,Stac!$R63))=FALSE,IF(ISERR(FIND(CONCATENATE(J$4,"+"),Stac!$R63))=FALSE,IF(ISERR(FIND(CONCATENATE(J$4,"++"),Stac!$R63))=FALSE,IF(ISERR(FIND(CONCATENATE(J$4,"+++"),Stac!$R63))=FALSE,"+++","++"),"+")," ")," ")</f>
        <v/>
      </c>
      <c r="K62" s="47" t="str">
        <f>IF(ISERR(FIND(K$4,Stac!$R63))=FALSE,IF(ISERR(FIND(CONCATENATE(K$4,"+"),Stac!$R63))=FALSE,IF(ISERR(FIND(CONCATENATE(K$4,"++"),Stac!$R63))=FALSE,IF(ISERR(FIND(CONCATENATE(K$4,"+++"),Stac!$R63))=FALSE,"+++","++"),"+")," ")," ")</f>
        <v/>
      </c>
      <c r="L62" s="47" t="str">
        <f>IF(ISERR(FIND(L$4,Stac!$R63))=FALSE,IF(ISERR(FIND(CONCATENATE(L$4,"+"),Stac!$R63))=FALSE,IF(ISERR(FIND(CONCATENATE(L$4,"++"),Stac!$R63))=FALSE,IF(ISERR(FIND(CONCATENATE(L$4,"+++"),Stac!$R63))=FALSE,"+++","++"),"+")," ")," ")</f>
        <v>+++</v>
      </c>
      <c r="M62" s="47" t="str">
        <f>IF(ISERR(FIND(M$4,Stac!$R63))=FALSE,IF(ISERR(FIND(CONCATENATE(M$4,"+"),Stac!$R63))=FALSE,IF(ISERR(FIND(CONCATENATE(M$4,"++"),Stac!$R63))=FALSE,IF(ISERR(FIND(CONCATENATE(M$4,"+++"),Stac!$R63))=FALSE,"+++","++"),"+")," ")," ")</f>
        <v>++</v>
      </c>
      <c r="N62" s="47" t="str">
        <f>IF(ISERR(FIND(N$4,Stac!$R63))=FALSE,IF(ISERR(FIND(CONCATENATE(N$4,"+"),Stac!$R63))=FALSE,IF(ISERR(FIND(CONCATENATE(N$4,"++"),Stac!$R63))=FALSE,IF(ISERR(FIND(CONCATENATE(N$4,"+++"),Stac!$R63))=FALSE,"+++","++"),"+")," ")," ")</f>
        <v/>
      </c>
      <c r="O62" s="47" t="str">
        <f>IF(ISERR(FIND(O$4,Stac!$R63))=FALSE,IF(ISERR(FIND(CONCATENATE(O$4,"+"),Stac!$R63))=FALSE,IF(ISERR(FIND(CONCATENATE(O$4,"++"),Stac!$R63))=FALSE,IF(ISERR(FIND(CONCATENATE(O$4,"+++"),Stac!$R63))=FALSE,"+++","++"),"+")," ")," ")</f>
        <v/>
      </c>
      <c r="P62" s="47" t="str">
        <f>IF(ISERR(FIND(P$4,Stac!$R63))=FALSE,IF(ISERR(FIND(CONCATENATE(P$4,"+"),Stac!$R63))=FALSE,IF(ISERR(FIND(CONCATENATE(P$4,"++"),Stac!$R63))=FALSE,IF(ISERR(FIND(CONCATENATE(P$4,"+++"),Stac!$R63))=FALSE,"+++","++"),"+")," ")," ")</f>
        <v/>
      </c>
      <c r="Q62" s="47" t="str">
        <f>IF(ISERR(FIND(Q$4,Stac!$R63))=FALSE,IF(ISERR(FIND(CONCATENATE(Q$4,"+"),Stac!$R63))=FALSE,IF(ISERR(FIND(CONCATENATE(Q$4,"++"),Stac!$R63))=FALSE,IF(ISERR(FIND(CONCATENATE(Q$4,"+++"),Stac!$R63))=FALSE,"+++","++"),"+")," ")," ")</f>
        <v/>
      </c>
      <c r="R62" s="47" t="str">
        <f>IF(ISERR(FIND(R$4,Stac!$R63))=FALSE,IF(ISERR(FIND(CONCATENATE(R$4,"+"),Stac!$R63))=FALSE,IF(ISERR(FIND(CONCATENATE(R$4,"++"),Stac!$R63))=FALSE,IF(ISERR(FIND(CONCATENATE(R$4,"+++"),Stac!$R63))=FALSE,"+++","++"),"+")," ")," ")</f>
        <v/>
      </c>
      <c r="S62" s="47" t="str">
        <f>IF(ISERR(FIND(S$4,Stac!$R63))=FALSE,IF(ISERR(FIND(CONCATENATE(S$4,"+"),Stac!$R63))=FALSE,IF(ISERR(FIND(CONCATENATE(S$4,"++"),Stac!$R63))=FALSE,IF(ISERR(FIND(CONCATENATE(S$4,"+++"),Stac!$R63))=FALSE,"+++","++"),"+")," ")," ")</f>
        <v/>
      </c>
      <c r="T62" s="47" t="str">
        <f>IF(ISERR(FIND(T$4,Stac!$R63))=FALSE,IF(ISERR(FIND(CONCATENATE(T$4,"+"),Stac!$R63))=FALSE,IF(ISERR(FIND(CONCATENATE(T$4,"++"),Stac!$R63))=FALSE,IF(ISERR(FIND(CONCATENATE(T$4,"+++"),Stac!$R63))=FALSE,"+++","++"),"+")," ")," ")</f>
        <v/>
      </c>
      <c r="U62" s="47" t="str">
        <f>IF(ISERR(FIND(U$4,Stac!$R63))=FALSE,IF(ISERR(FIND(CONCATENATE(U$4,"+"),Stac!$R63))=FALSE,IF(ISERR(FIND(CONCATENATE(U$4,"++"),Stac!$R63))=FALSE,IF(ISERR(FIND(CONCATENATE(U$4,"+++"),Stac!$R63))=FALSE,"+++","++"),"+")," ")," ")</f>
        <v>++</v>
      </c>
      <c r="V62" s="47" t="str">
        <f>IF(ISERR(FIND(V$4,Stac!$R63))=FALSE,IF(ISERR(FIND(CONCATENATE(V$4,"+"),Stac!$R63))=FALSE,IF(ISERR(FIND(CONCATENATE(V$4,"++"),Stac!$R63))=FALSE,IF(ISERR(FIND(CONCATENATE(V$4,"+++"),Stac!$R63))=FALSE,"+++","++"),"+")," ")," ")</f>
        <v/>
      </c>
      <c r="W62" s="47" t="str">
        <f>IF(ISERR(FIND(W$4,Stac!$R63))=FALSE,IF(ISERR(FIND(CONCATENATE(W$4,"+"),Stac!$R63))=FALSE,IF(ISERR(FIND(CONCATENATE(W$4,"++"),Stac!$R63))=FALSE,IF(ISERR(FIND(CONCATENATE(W$4,"+++"),Stac!$R63))=FALSE,"+++","++"),"+")," ")," ")</f>
        <v/>
      </c>
      <c r="X62" s="47" t="str">
        <f>IF(ISERR(FIND(X$4,Stac!$R63))=FALSE,IF(ISERR(FIND(CONCATENATE(X$4,"+"),Stac!$R63))=FALSE,IF(ISERR(FIND(CONCATENATE(X$4,"++"),Stac!$R63))=FALSE,IF(ISERR(FIND(CONCATENATE(X$4,"+++"),Stac!$R63))=FALSE,"+++","++"),"+")," ")," ")</f>
        <v/>
      </c>
      <c r="Y62" s="47" t="str">
        <f>IF(ISERR(FIND(Y$4,Stac!$R63))=FALSE,IF(ISERR(FIND(CONCATENATE(Y$4,"+"),Stac!$R63))=FALSE,IF(ISERR(FIND(CONCATENATE(Y$4,"++"),Stac!$R63))=FALSE,IF(ISERR(FIND(CONCATENATE(Y$4,"+++"),Stac!$R63))=FALSE,"+++","++"),"+")," ")," ")</f>
        <v/>
      </c>
      <c r="Z62" s="47" t="str">
        <f>IF(ISERR(FIND(Z$4,Stac!$R63))=FALSE,IF(ISERR(FIND(CONCATENATE(Z$4,"+"),Stac!$R63))=FALSE,IF(ISERR(FIND(CONCATENATE(Z$4,"++"),Stac!$R63))=FALSE,IF(ISERR(FIND(CONCATENATE(Z$4,"+++"),Stac!$R63))=FALSE,"+++","++"),"+")," ")," ")</f>
        <v/>
      </c>
      <c r="AA62" s="47" t="str">
        <f>IF(ISERR(FIND(AA$4,Stac!$R63))=FALSE,IF(ISERR(FIND(CONCATENATE(AA$4,"+"),Stac!$R63))=FALSE,IF(ISERR(FIND(CONCATENATE(AA$4,"++"),Stac!$R63))=FALSE,IF(ISERR(FIND(CONCATENATE(AA$4,"+++"),Stac!$R63))=FALSE,"+++","++"),"+")," ")," ")</f>
        <v/>
      </c>
      <c r="AB62" s="47" t="str">
        <f>IF(ISERR(FIND(AB$4,Stac!$R63))=FALSE,IF(ISERR(FIND(CONCATENATE(AB$4,"+"),Stac!$R63))=FALSE,IF(ISERR(FIND(CONCATENATE(AB$4,"++"),Stac!$R63))=FALSE,IF(ISERR(FIND(CONCATENATE(AB$4,"+++"),Stac!$R63))=FALSE,"+++","++"),"+")," ")," ")</f>
        <v/>
      </c>
      <c r="AC62" s="47" t="str">
        <f>IF(ISERR(FIND(AC$4,Stac!$R63))=FALSE,IF(ISERR(FIND(CONCATENATE(AC$4,"+"),Stac!$R63))=FALSE,IF(ISERR(FIND(CONCATENATE(AC$4,"++"),Stac!$R63))=FALSE,IF(ISERR(FIND(CONCATENATE(AC$4,"+++"),Stac!$R63))=FALSE,"+++","++"),"+")," ")," ")</f>
        <v/>
      </c>
      <c r="AD62" s="112" t="str">
        <f>Stac!C63</f>
        <v>Przedmiot obieralny 3: Podstawy projektowania przemysłowego / Układy elektroniki użytkowej</v>
      </c>
      <c r="AE62" s="47" t="str">
        <f>IF(ISERR(FIND(AE$4,Stac!$S63))=FALSE,IF(ISERR(FIND(CONCATENATE(AE$4,"+"),Stac!$S63))=FALSE,IF(ISERR(FIND(CONCATENATE(AE$4,"++"),Stac!$S63))=FALSE,IF(ISERR(FIND(CONCATENATE(AE$4,"+++"),Stac!$S63))=FALSE,"+++","++"),"+")," ")," ")</f>
        <v/>
      </c>
      <c r="AF62" s="47" t="str">
        <f>IF(ISERR(FIND(AF$4,Stac!$S63))=FALSE,IF(ISERR(FIND(CONCATENATE(AF$4,"+"),Stac!$S63))=FALSE,IF(ISERR(FIND(CONCATENATE(AF$4,"++"),Stac!$S63))=FALSE,IF(ISERR(FIND(CONCATENATE(AF$4,"+++"),Stac!$S63))=FALSE,"+++","++"),"+")," ")," ")</f>
        <v/>
      </c>
      <c r="AG62" s="47" t="str">
        <f>IF(ISERR(FIND(AG$4,Stac!$S63))=FALSE,IF(ISERR(FIND(CONCATENATE(AG$4,"+"),Stac!$S63))=FALSE,IF(ISERR(FIND(CONCATENATE(AG$4,"++"),Stac!$S63))=FALSE,IF(ISERR(FIND(CONCATENATE(AG$4,"+++"),Stac!$S63))=FALSE,"+++","++"),"+")," ")," ")</f>
        <v/>
      </c>
      <c r="AH62" s="47" t="str">
        <f>IF(ISERR(FIND(AH$4,Stac!$S63))=FALSE,IF(ISERR(FIND(CONCATENATE(AH$4,"+"),Stac!$S63))=FALSE,IF(ISERR(FIND(CONCATENATE(AH$4,"++"),Stac!$S63))=FALSE,IF(ISERR(FIND(CONCATENATE(AH$4,"+++"),Stac!$S63))=FALSE,"+++","++"),"+")," ")," ")</f>
        <v/>
      </c>
      <c r="AI62" s="47" t="str">
        <f>IF(ISERR(FIND(AI$4,Stac!$S63))=FALSE,IF(ISERR(FIND(CONCATENATE(AI$4,"+"),Stac!$S63))=FALSE,IF(ISERR(FIND(CONCATENATE(AI$4,"++"),Stac!$S63))=FALSE,IF(ISERR(FIND(CONCATENATE(AI$4,"+++"),Stac!$S63))=FALSE,"+++","++"),"+")," ")," ")</f>
        <v/>
      </c>
      <c r="AJ62" s="47" t="str">
        <f>IF(ISERR(FIND(AJ$4,Stac!$S63))=FALSE,IF(ISERR(FIND(CONCATENATE(AJ$4,"+"),Stac!$S63))=FALSE,IF(ISERR(FIND(CONCATENATE(AJ$4,"++"),Stac!$S63))=FALSE,IF(ISERR(FIND(CONCATENATE(AJ$4,"+++"),Stac!$S63))=FALSE,"+++","++"),"+")," ")," ")</f>
        <v/>
      </c>
      <c r="AK62" s="47" t="str">
        <f>IF(ISERR(FIND(AK$4,Stac!$S63))=FALSE,IF(ISERR(FIND(CONCATENATE(AK$4,"+"),Stac!$S63))=FALSE,IF(ISERR(FIND(CONCATENATE(AK$4,"++"),Stac!$S63))=FALSE,IF(ISERR(FIND(CONCATENATE(AK$4,"+++"),Stac!$S63))=FALSE,"+++","++"),"+")," ")," ")</f>
        <v/>
      </c>
      <c r="AL62" s="47" t="str">
        <f>IF(ISERR(FIND(AL$4,Stac!$S63))=FALSE,IF(ISERR(FIND(CONCATENATE(AL$4,"+"),Stac!$S63))=FALSE,IF(ISERR(FIND(CONCATENATE(AL$4,"++"),Stac!$S63))=FALSE,IF(ISERR(FIND(CONCATENATE(AL$4,"+++"),Stac!$S63))=FALSE,"+++","++"),"+")," ")," ")</f>
        <v/>
      </c>
      <c r="AM62" s="47" t="str">
        <f>IF(ISERR(FIND(AM$4,Stac!$S63))=FALSE,IF(ISERR(FIND(CONCATENATE(AM$4,"+"),Stac!$S63))=FALSE,IF(ISERR(FIND(CONCATENATE(AM$4,"++"),Stac!$S63))=FALSE,IF(ISERR(FIND(CONCATENATE(AM$4,"+++"),Stac!$S63))=FALSE,"+++","++"),"+")," ")," ")</f>
        <v/>
      </c>
      <c r="AN62" s="47" t="str">
        <f>IF(ISERR(FIND(AN$4,Stac!$S63))=FALSE,IF(ISERR(FIND(CONCATENATE(AN$4,"+"),Stac!$S63))=FALSE,IF(ISERR(FIND(CONCATENATE(AN$4,"++"),Stac!$S63))=FALSE,IF(ISERR(FIND(CONCATENATE(AN$4,"+++"),Stac!$S63))=FALSE,"+++","++"),"+")," ")," ")</f>
        <v/>
      </c>
      <c r="AO62" s="47" t="str">
        <f>IF(ISERR(FIND(AO$4,Stac!$S63))=FALSE,IF(ISERR(FIND(CONCATENATE(AO$4,"+"),Stac!$S63))=FALSE,IF(ISERR(FIND(CONCATENATE(AO$4,"++"),Stac!$S63))=FALSE,IF(ISERR(FIND(CONCATENATE(AO$4,"+++"),Stac!$S63))=FALSE,"+++","++"),"+")," ")," ")</f>
        <v/>
      </c>
      <c r="AP62" s="47" t="str">
        <f>IF(ISERR(FIND(AP$4,Stac!$S63))=FALSE,IF(ISERR(FIND(CONCATENATE(AP$4,"+"),Stac!$S63))=FALSE,IF(ISERR(FIND(CONCATENATE(AP$4,"++"),Stac!$S63))=FALSE,IF(ISERR(FIND(CONCATENATE(AP$4,"+++"),Stac!$S63))=FALSE,"+++","++"),"+")," ")," ")</f>
        <v/>
      </c>
      <c r="AQ62" s="47" t="str">
        <f>IF(ISERR(FIND(AQ$4,Stac!$S63))=FALSE,IF(ISERR(FIND(CONCATENATE(AQ$4,"+"),Stac!$S63))=FALSE,IF(ISERR(FIND(CONCATENATE(AQ$4,"++"),Stac!$S63))=FALSE,IF(ISERR(FIND(CONCATENATE(AQ$4,"+++"),Stac!$S63))=FALSE,"+++","++"),"+")," ")," ")</f>
        <v>+</v>
      </c>
      <c r="AR62" s="47" t="str">
        <f>IF(ISERR(FIND(AR$4,Stac!$S63))=FALSE,IF(ISERR(FIND(CONCATENATE(AR$4,"+"),Stac!$S63))=FALSE,IF(ISERR(FIND(CONCATENATE(AR$4,"++"),Stac!$S63))=FALSE,IF(ISERR(FIND(CONCATENATE(AR$4,"+++"),Stac!$S63))=FALSE,"+++","++"),"+")," ")," ")</f>
        <v/>
      </c>
      <c r="AS62" s="47" t="str">
        <f>IF(ISERR(FIND(AS$4,Stac!$S63))=FALSE,IF(ISERR(FIND(CONCATENATE(AS$4,"+"),Stac!$S63))=FALSE,IF(ISERR(FIND(CONCATENATE(AS$4,"++"),Stac!$S63))=FALSE,IF(ISERR(FIND(CONCATENATE(AS$4,"+++"),Stac!$S63))=FALSE,"+++","++"),"+")," ")," ")</f>
        <v>++</v>
      </c>
      <c r="AT62" s="47" t="str">
        <f>IF(ISERR(FIND(AT$4,Stac!$S63))=FALSE,IF(ISERR(FIND(CONCATENATE(AT$4,"+"),Stac!$S63))=FALSE,IF(ISERR(FIND(CONCATENATE(AT$4,"++"),Stac!$S63))=FALSE,IF(ISERR(FIND(CONCATENATE(AT$4,"+++"),Stac!$S63))=FALSE,"+++","++"),"+")," ")," ")</f>
        <v/>
      </c>
      <c r="AU62" s="47" t="str">
        <f>IF(ISERR(FIND(AU$4,Stac!$S63))=FALSE,IF(ISERR(FIND(CONCATENATE(AU$4,"+"),Stac!$S63))=FALSE,IF(ISERR(FIND(CONCATENATE(AU$4,"++"),Stac!$S63))=FALSE,IF(ISERR(FIND(CONCATENATE(AU$4,"+++"),Stac!$S63))=FALSE,"+++","++"),"+")," ")," ")</f>
        <v/>
      </c>
      <c r="AV62" s="47" t="str">
        <f>IF(ISERR(FIND(AV$4,Stac!$S63))=FALSE,IF(ISERR(FIND(CONCATENATE(AV$4,"+"),Stac!$S63))=FALSE,IF(ISERR(FIND(CONCATENATE(AV$4,"++"),Stac!$S63))=FALSE,IF(ISERR(FIND(CONCATENATE(AV$4,"+++"),Stac!$S63))=FALSE,"+++","++"),"+")," ")," ")</f>
        <v/>
      </c>
      <c r="AW62" s="47" t="str">
        <f>IF(ISERR(FIND(AW$4,Stac!$S63))=FALSE,IF(ISERR(FIND(CONCATENATE(AW$4,"+"),Stac!$S63))=FALSE,IF(ISERR(FIND(CONCATENATE(AW$4,"++"),Stac!$S63))=FALSE,IF(ISERR(FIND(CONCATENATE(AW$4,"+++"),Stac!$S63))=FALSE,"+++","++"),"+")," ")," ")</f>
        <v/>
      </c>
      <c r="AX62" s="47" t="str">
        <f>IF(ISERR(FIND(AX$4,Stac!$S63))=FALSE,IF(ISERR(FIND(CONCATENATE(AX$4,"+"),Stac!$S63))=FALSE,IF(ISERR(FIND(CONCATENATE(AX$4,"++"),Stac!$S63))=FALSE,IF(ISERR(FIND(CONCATENATE(AX$4,"+++"),Stac!$S63))=FALSE,"+++","++"),"+")," ")," ")</f>
        <v/>
      </c>
      <c r="AY62" s="47" t="str">
        <f>IF(ISERR(FIND(AY$4,Stac!$S63))=FALSE,IF(ISERR(FIND(CONCATENATE(AY$4,"+"),Stac!$S63))=FALSE,IF(ISERR(FIND(CONCATENATE(AY$4,"++"),Stac!$S63))=FALSE,IF(ISERR(FIND(CONCATENATE(AY$4,"+++"),Stac!$S63))=FALSE,"+++","++"),"+")," ")," ")</f>
        <v/>
      </c>
      <c r="AZ62" s="47" t="str">
        <f>IF(ISERR(FIND(AZ$4,Stac!$S63))=FALSE,IF(ISERR(FIND(CONCATENATE(AZ$4,"+"),Stac!$S63))=FALSE,IF(ISERR(FIND(CONCATENATE(AZ$4,"++"),Stac!$S63))=FALSE,IF(ISERR(FIND(CONCATENATE(AZ$4,"+++"),Stac!$S63))=FALSE,"+++","++"),"+")," ")," ")</f>
        <v>+++</v>
      </c>
      <c r="BA62" s="47" t="str">
        <f>IF(ISERR(FIND(BA$4,Stac!$S63))=FALSE,IF(ISERR(FIND(CONCATENATE(BA$4,"+"),Stac!$S63))=FALSE,IF(ISERR(FIND(CONCATENATE(BA$4,"++"),Stac!$S63))=FALSE,IF(ISERR(FIND(CONCATENATE(BA$4,"+++"),Stac!$S63))=FALSE,"+++","++"),"+")," ")," ")</f>
        <v/>
      </c>
      <c r="BB62" s="47" t="str">
        <f>IF(ISERR(FIND(BB$4,Stac!$S63))=FALSE,IF(ISERR(FIND(CONCATENATE(BB$4,"+"),Stac!$S63))=FALSE,IF(ISERR(FIND(CONCATENATE(BB$4,"++"),Stac!$S63))=FALSE,IF(ISERR(FIND(CONCATENATE(BB$4,"+++"),Stac!$S63))=FALSE,"+++","++"),"+")," ")," ")</f>
        <v/>
      </c>
      <c r="BC62" s="47" t="str">
        <f>IF(ISERR(FIND(BC$4,Stac!$S63))=FALSE,IF(ISERR(FIND(CONCATENATE(BC$4,"+"),Stac!$S63))=FALSE,IF(ISERR(FIND(CONCATENATE(BC$4,"++"),Stac!$S63))=FALSE,IF(ISERR(FIND(CONCATENATE(BC$4,"+++"),Stac!$S63))=FALSE,"+++","++"),"+")," ")," ")</f>
        <v/>
      </c>
      <c r="BD62" s="47" t="str">
        <f>IF(ISERR(FIND(BD$4,Stac!$S63))=FALSE,IF(ISERR(FIND(CONCATENATE(BD$4,"+"),Stac!$S63))=FALSE,IF(ISERR(FIND(CONCATENATE(BD$4,"++"),Stac!$S63))=FALSE,IF(ISERR(FIND(CONCATENATE(BD$4,"+++"),Stac!$S63))=FALSE,"+++","++"),"+")," ")," ")</f>
        <v/>
      </c>
      <c r="BE62" s="47" t="str">
        <f>IF(ISERR(FIND(BE$4,Stac!$S63))=FALSE,IF(ISERR(FIND(CONCATENATE(BE$4,"+"),Stac!$S63))=FALSE,IF(ISERR(FIND(CONCATENATE(BE$4,"++"),Stac!$S63))=FALSE,IF(ISERR(FIND(CONCATENATE(BE$4,"+++"),Stac!$S63))=FALSE,"+++","++"),"+")," ")," ")</f>
        <v/>
      </c>
      <c r="BF62" s="47" t="str">
        <f>IF(ISERR(FIND(BF$4,Stac!$S63))=FALSE,IF(ISERR(FIND(CONCATENATE(BF$4,"+"),Stac!$S63))=FALSE,IF(ISERR(FIND(CONCATENATE(BF$4,"++"),Stac!$S63))=FALSE,IF(ISERR(FIND(CONCATENATE(BF$4,"+++"),Stac!$S63))=FALSE,"+++","++"),"+")," ")," ")</f>
        <v/>
      </c>
      <c r="BG62" s="47" t="str">
        <f>IF(ISERR(FIND(BG$4,Stac!$S63))=FALSE,IF(ISERR(FIND(CONCATENATE(BG$4,"+"),Stac!$S63))=FALSE,IF(ISERR(FIND(CONCATENATE(BG$4,"++"),Stac!$S63))=FALSE,IF(ISERR(FIND(CONCATENATE(BG$4,"+++"),Stac!$S63))=FALSE,"+++","++"),"+")," ")," ")</f>
        <v>++</v>
      </c>
      <c r="BH62" s="47" t="str">
        <f>IF(ISERR(FIND(BH$4,Stac!$S63))=FALSE,IF(ISERR(FIND(CONCATENATE(BH$4,"+"),Stac!$S63))=FALSE,IF(ISERR(FIND(CONCATENATE(BH$4,"++"),Stac!$S63))=FALSE,IF(ISERR(FIND(CONCATENATE(BH$4,"+++"),Stac!$S63))=FALSE,"+++","++"),"+")," ")," ")</f>
        <v/>
      </c>
      <c r="BI62" s="47" t="str">
        <f>IF(ISERR(FIND(BI$4,Stac!$S63))=FALSE,IF(ISERR(FIND(CONCATENATE(BI$4,"+"),Stac!$S63))=FALSE,IF(ISERR(FIND(CONCATENATE(BI$4,"++"),Stac!$S63))=FALSE,IF(ISERR(FIND(CONCATENATE(BI$4,"+++"),Stac!$S63))=FALSE,"+++","++"),"+")," ")," ")</f>
        <v/>
      </c>
      <c r="BJ62" s="47" t="str">
        <f>IF(ISERR(FIND(BJ$4,Stac!$S63))=FALSE,IF(ISERR(FIND(CONCATENATE(BJ$4,"+"),Stac!$S63))=FALSE,IF(ISERR(FIND(CONCATENATE(BJ$4,"++"),Stac!$S63))=FALSE,IF(ISERR(FIND(CONCATENATE(BJ$4,"+++"),Stac!$S63))=FALSE,"+++","++"),"+")," ")," ")</f>
        <v/>
      </c>
      <c r="BK62" s="47" t="str">
        <f>IF(ISERR(FIND(BK$4,Stac!$S63))=FALSE,IF(ISERR(FIND(CONCATENATE(BK$4,"+"),Stac!$S63))=FALSE,IF(ISERR(FIND(CONCATENATE(BK$4,"++"),Stac!$S63))=FALSE,IF(ISERR(FIND(CONCATENATE(BK$4,"+++"),Stac!$S63))=FALSE,"+++","++"),"+")," ")," ")</f>
        <v/>
      </c>
      <c r="BL62" s="47" t="str">
        <f>IF(ISERR(FIND(BL$4,Stac!$S63))=FALSE,IF(ISERR(FIND(CONCATENATE(BL$4,"+"),Stac!$S63))=FALSE,IF(ISERR(FIND(CONCATENATE(BL$4,"++"),Stac!$S63))=FALSE,IF(ISERR(FIND(CONCATENATE(BL$4,"+++"),Stac!$S63))=FALSE,"+++","++"),"+")," ")," ")</f>
        <v/>
      </c>
      <c r="BM62" s="47" t="str">
        <f>IF(ISERR(FIND(BM$4,Stac!$S63))=FALSE,IF(ISERR(FIND(CONCATENATE(BM$4,"+"),Stac!$S63))=FALSE,IF(ISERR(FIND(CONCATENATE(BM$4,"++"),Stac!$S63))=FALSE,IF(ISERR(FIND(CONCATENATE(BM$4,"+++"),Stac!$S63))=FALSE,"+++","++"),"+")," ")," ")</f>
        <v/>
      </c>
      <c r="BN62" s="112" t="str">
        <f>Stac!C63</f>
        <v>Przedmiot obieralny 3: Podstawy projektowania przemysłowego / Układy elektroniki użytkowej</v>
      </c>
      <c r="BO62" s="47" t="str">
        <f>IF(ISERR(FIND(BO$4,Stac!$T63))=FALSE,IF(ISERR(FIND(CONCATENATE(BO$4,"+"),Stac!$T63))=FALSE,IF(ISERR(FIND(CONCATENATE(BO$4,"++"),Stac!$T63))=FALSE,IF(ISERR(FIND(CONCATENATE(BO$4,"+++"),Stac!$T63))=FALSE,"+++","++"),"+")," ")," ")</f>
        <v>+</v>
      </c>
      <c r="BP62" s="47" t="str">
        <f>IF(ISERR(FIND(BP$4,Stac!$T63))=FALSE,IF(ISERR(FIND(CONCATENATE(BP$4,"+"),Stac!$T63))=FALSE,IF(ISERR(FIND(CONCATENATE(BP$4,"++"),Stac!$T63))=FALSE,IF(ISERR(FIND(CONCATENATE(BP$4,"+++"),Stac!$T63))=FALSE,"+++","++"),"+")," ")," ")</f>
        <v>+</v>
      </c>
      <c r="BQ62" s="47" t="str">
        <f>IF(ISERR(FIND(BQ$4,Stac!$T63))=FALSE,IF(ISERR(FIND(CONCATENATE(BQ$4,"+"),Stac!$T63))=FALSE,IF(ISERR(FIND(CONCATENATE(BQ$4,"++"),Stac!$T63))=FALSE,IF(ISERR(FIND(CONCATENATE(BQ$4,"+++"),Stac!$T63))=FALSE,"+++","++"),"+")," ")," ")</f>
        <v/>
      </c>
      <c r="BR62" s="47" t="str">
        <f>IF(ISERR(FIND(BR$4,Stac!$T63))=FALSE,IF(ISERR(FIND(CONCATENATE(BR$4,"+"),Stac!$T63))=FALSE,IF(ISERR(FIND(CONCATENATE(BR$4,"++"),Stac!$T63))=FALSE,IF(ISERR(FIND(CONCATENATE(BR$4,"+++"),Stac!$T63))=FALSE,"+++","++"),"+")," ")," ")</f>
        <v/>
      </c>
      <c r="BS62" s="47" t="str">
        <f>IF(ISERR(FIND(BS$4,Stac!$T63))=FALSE,IF(ISERR(FIND(CONCATENATE(BS$4,"+"),Stac!$T63))=FALSE,IF(ISERR(FIND(CONCATENATE(BS$4,"++"),Stac!$T63))=FALSE,IF(ISERR(FIND(CONCATENATE(BS$4,"+++"),Stac!$T63))=FALSE,"+++","++"),"+")," ")," ")</f>
        <v>++</v>
      </c>
      <c r="BT62" s="47" t="str">
        <f>IF(ISERR(FIND(BT$4,Stac!$T63))=FALSE,IF(ISERR(FIND(CONCATENATE(BT$4,"+"),Stac!$T63))=FALSE,IF(ISERR(FIND(CONCATENATE(BT$4,"++"),Stac!$T63))=FALSE,IF(ISERR(FIND(CONCATENATE(BT$4,"+++"),Stac!$T63))=FALSE,"+++","++"),"+")," ")," ")</f>
        <v/>
      </c>
      <c r="BU62" s="47" t="str">
        <f>IF(ISERR(FIND(BU$4,Stac!$T63))=FALSE,IF(ISERR(FIND(CONCATENATE(BU$4,"+"),Stac!$T63))=FALSE,IF(ISERR(FIND(CONCATENATE(BU$4,"++"),Stac!$T63))=FALSE,IF(ISERR(FIND(CONCATENATE(BU$4,"+++"),Stac!$T63))=FALSE,"+++","++"),"+")," ")," ")</f>
        <v/>
      </c>
    </row>
    <row r="63" spans="1:73">
      <c r="A63" s="88" t="str">
        <f>Stac!C64</f>
        <v>Napędy przekształtnikowe</v>
      </c>
      <c r="B63" s="47" t="str">
        <f>IF(ISERR(FIND(B$4,Stac!$R64))=FALSE,IF(ISERR(FIND(CONCATENATE(B$4,"+"),Stac!$R64))=FALSE,IF(ISERR(FIND(CONCATENATE(B$4,"++"),Stac!$R64))=FALSE,IF(ISERR(FIND(CONCATENATE(B$4,"+++"),Stac!$R64))=FALSE,"+++","++"),"+")," ")," ")</f>
        <v/>
      </c>
      <c r="C63" s="47" t="str">
        <f>IF(ISERR(FIND(C$4,Stac!$R64))=FALSE,IF(ISERR(FIND(CONCATENATE(C$4,"+"),Stac!$R64))=FALSE,IF(ISERR(FIND(CONCATENATE(C$4,"++"),Stac!$R64))=FALSE,IF(ISERR(FIND(CONCATENATE(C$4,"+++"),Stac!$R64))=FALSE,"+++","++"),"+")," ")," ")</f>
        <v/>
      </c>
      <c r="D63" s="47" t="str">
        <f>IF(ISERR(FIND(D$4,Stac!$R64))=FALSE,IF(ISERR(FIND(CONCATENATE(D$4,"+"),Stac!$R64))=FALSE,IF(ISERR(FIND(CONCATENATE(D$4,"++"),Stac!$R64))=FALSE,IF(ISERR(FIND(CONCATENATE(D$4,"+++"),Stac!$R64))=FALSE,"+++","++"),"+")," ")," ")</f>
        <v/>
      </c>
      <c r="E63" s="47" t="str">
        <f>IF(ISERR(FIND(E$4,Stac!$R64))=FALSE,IF(ISERR(FIND(CONCATENATE(E$4,"+"),Stac!$R64))=FALSE,IF(ISERR(FIND(CONCATENATE(E$4,"++"),Stac!$R64))=FALSE,IF(ISERR(FIND(CONCATENATE(E$4,"+++"),Stac!$R64))=FALSE,"+++","++"),"+")," ")," ")</f>
        <v/>
      </c>
      <c r="F63" s="47" t="str">
        <f>IF(ISERR(FIND(F$4,Stac!$R64))=FALSE,IF(ISERR(FIND(CONCATENATE(F$4,"+"),Stac!$R64))=FALSE,IF(ISERR(FIND(CONCATENATE(F$4,"++"),Stac!$R64))=FALSE,IF(ISERR(FIND(CONCATENATE(F$4,"+++"),Stac!$R64))=FALSE,"+++","++"),"+")," ")," ")</f>
        <v/>
      </c>
      <c r="G63" s="47" t="str">
        <f>IF(ISERR(FIND(G$4,Stac!$R64))=FALSE,IF(ISERR(FIND(CONCATENATE(G$4,"+"),Stac!$R64))=FALSE,IF(ISERR(FIND(CONCATENATE(G$4,"++"),Stac!$R64))=FALSE,IF(ISERR(FIND(CONCATENATE(G$4,"+++"),Stac!$R64))=FALSE,"+++","++"),"+")," ")," ")</f>
        <v/>
      </c>
      <c r="H63" s="47" t="str">
        <f>IF(ISERR(FIND(H$4,Stac!$R64))=FALSE,IF(ISERR(FIND(CONCATENATE(H$4,"+"),Stac!$R64))=FALSE,IF(ISERR(FIND(CONCATENATE(H$4,"++"),Stac!$R64))=FALSE,IF(ISERR(FIND(CONCATENATE(H$4,"+++"),Stac!$R64))=FALSE,"+++","++"),"+")," ")," ")</f>
        <v/>
      </c>
      <c r="I63" s="47" t="str">
        <f>IF(ISERR(FIND(I$4,Stac!$R64))=FALSE,IF(ISERR(FIND(CONCATENATE(I$4,"+"),Stac!$R64))=FALSE,IF(ISERR(FIND(CONCATENATE(I$4,"++"),Stac!$R64))=FALSE,IF(ISERR(FIND(CONCATENATE(I$4,"+++"),Stac!$R64))=FALSE,"+++","++"),"+")," ")," ")</f>
        <v/>
      </c>
      <c r="J63" s="47" t="str">
        <f>IF(ISERR(FIND(J$4,Stac!$R64))=FALSE,IF(ISERR(FIND(CONCATENATE(J$4,"+"),Stac!$R64))=FALSE,IF(ISERR(FIND(CONCATENATE(J$4,"++"),Stac!$R64))=FALSE,IF(ISERR(FIND(CONCATENATE(J$4,"+++"),Stac!$R64))=FALSE,"+++","++"),"+")," ")," ")</f>
        <v/>
      </c>
      <c r="K63" s="47" t="str">
        <f>IF(ISERR(FIND(K$4,Stac!$R64))=FALSE,IF(ISERR(FIND(CONCATENATE(K$4,"+"),Stac!$R64))=FALSE,IF(ISERR(FIND(CONCATENATE(K$4,"++"),Stac!$R64))=FALSE,IF(ISERR(FIND(CONCATENATE(K$4,"+++"),Stac!$R64))=FALSE,"+++","++"),"+")," ")," ")</f>
        <v/>
      </c>
      <c r="L63" s="47" t="str">
        <f>IF(ISERR(FIND(L$4,Stac!$R64))=FALSE,IF(ISERR(FIND(CONCATENATE(L$4,"+"),Stac!$R64))=FALSE,IF(ISERR(FIND(CONCATENATE(L$4,"++"),Stac!$R64))=FALSE,IF(ISERR(FIND(CONCATENATE(L$4,"+++"),Stac!$R64))=FALSE,"+++","++"),"+")," ")," ")</f>
        <v/>
      </c>
      <c r="M63" s="47" t="str">
        <f>IF(ISERR(FIND(M$4,Stac!$R64))=FALSE,IF(ISERR(FIND(CONCATENATE(M$4,"+"),Stac!$R64))=FALSE,IF(ISERR(FIND(CONCATENATE(M$4,"++"),Stac!$R64))=FALSE,IF(ISERR(FIND(CONCATENATE(M$4,"+++"),Stac!$R64))=FALSE,"+++","++"),"+")," ")," ")</f>
        <v/>
      </c>
      <c r="N63" s="47" t="str">
        <f>IF(ISERR(FIND(N$4,Stac!$R64))=FALSE,IF(ISERR(FIND(CONCATENATE(N$4,"+"),Stac!$R64))=FALSE,IF(ISERR(FIND(CONCATENATE(N$4,"++"),Stac!$R64))=FALSE,IF(ISERR(FIND(CONCATENATE(N$4,"+++"),Stac!$R64))=FALSE,"+++","++"),"+")," ")," ")</f>
        <v/>
      </c>
      <c r="O63" s="47" t="str">
        <f>IF(ISERR(FIND(O$4,Stac!$R64))=FALSE,IF(ISERR(FIND(CONCATENATE(O$4,"+"),Stac!$R64))=FALSE,IF(ISERR(FIND(CONCATENATE(O$4,"++"),Stac!$R64))=FALSE,IF(ISERR(FIND(CONCATENATE(O$4,"+++"),Stac!$R64))=FALSE,"+++","++"),"+")," ")," ")</f>
        <v/>
      </c>
      <c r="P63" s="47" t="str">
        <f>IF(ISERR(FIND(P$4,Stac!$R64))=FALSE,IF(ISERR(FIND(CONCATENATE(P$4,"+"),Stac!$R64))=FALSE,IF(ISERR(FIND(CONCATENATE(P$4,"++"),Stac!$R64))=FALSE,IF(ISERR(FIND(CONCATENATE(P$4,"+++"),Stac!$R64))=FALSE,"+++","++"),"+")," ")," ")</f>
        <v/>
      </c>
      <c r="Q63" s="47" t="str">
        <f>IF(ISERR(FIND(Q$4,Stac!$R64))=FALSE,IF(ISERR(FIND(CONCATENATE(Q$4,"+"),Stac!$R64))=FALSE,IF(ISERR(FIND(CONCATENATE(Q$4,"++"),Stac!$R64))=FALSE,IF(ISERR(FIND(CONCATENATE(Q$4,"+++"),Stac!$R64))=FALSE,"+++","++"),"+")," ")," ")</f>
        <v/>
      </c>
      <c r="R63" s="47" t="str">
        <f>IF(ISERR(FIND(R$4,Stac!$R64))=FALSE,IF(ISERR(FIND(CONCATENATE(R$4,"+"),Stac!$R64))=FALSE,IF(ISERR(FIND(CONCATENATE(R$4,"++"),Stac!$R64))=FALSE,IF(ISERR(FIND(CONCATENATE(R$4,"+++"),Stac!$R64))=FALSE,"+++","++"),"+")," ")," ")</f>
        <v/>
      </c>
      <c r="S63" s="47" t="str">
        <f>IF(ISERR(FIND(S$4,Stac!$R64))=FALSE,IF(ISERR(FIND(CONCATENATE(S$4,"+"),Stac!$R64))=FALSE,IF(ISERR(FIND(CONCATENATE(S$4,"++"),Stac!$R64))=FALSE,IF(ISERR(FIND(CONCATENATE(S$4,"+++"),Stac!$R64))=FALSE,"+++","++"),"+")," ")," ")</f>
        <v>+++</v>
      </c>
      <c r="T63" s="47" t="str">
        <f>IF(ISERR(FIND(T$4,Stac!$R64))=FALSE,IF(ISERR(FIND(CONCATENATE(T$4,"+"),Stac!$R64))=FALSE,IF(ISERR(FIND(CONCATENATE(T$4,"++"),Stac!$R64))=FALSE,IF(ISERR(FIND(CONCATENATE(T$4,"+++"),Stac!$R64))=FALSE,"+++","++"),"+")," ")," ")</f>
        <v/>
      </c>
      <c r="U63" s="47" t="str">
        <f>IF(ISERR(FIND(U$4,Stac!$R64))=FALSE,IF(ISERR(FIND(CONCATENATE(U$4,"+"),Stac!$R64))=FALSE,IF(ISERR(FIND(CONCATENATE(U$4,"++"),Stac!$R64))=FALSE,IF(ISERR(FIND(CONCATENATE(U$4,"+++"),Stac!$R64))=FALSE,"+++","++"),"+")," ")," ")</f>
        <v>++</v>
      </c>
      <c r="V63" s="47" t="str">
        <f>IF(ISERR(FIND(V$4,Stac!$R64))=FALSE,IF(ISERR(FIND(CONCATENATE(V$4,"+"),Stac!$R64))=FALSE,IF(ISERR(FIND(CONCATENATE(V$4,"++"),Stac!$R64))=FALSE,IF(ISERR(FIND(CONCATENATE(V$4,"+++"),Stac!$R64))=FALSE,"+++","++"),"+")," ")," ")</f>
        <v/>
      </c>
      <c r="W63" s="47" t="str">
        <f>IF(ISERR(FIND(W$4,Stac!$R64))=FALSE,IF(ISERR(FIND(CONCATENATE(W$4,"+"),Stac!$R64))=FALSE,IF(ISERR(FIND(CONCATENATE(W$4,"++"),Stac!$R64))=FALSE,IF(ISERR(FIND(CONCATENATE(W$4,"+++"),Stac!$R64))=FALSE,"+++","++"),"+")," ")," ")</f>
        <v/>
      </c>
      <c r="X63" s="47" t="str">
        <f>IF(ISERR(FIND(X$4,Stac!$R64))=FALSE,IF(ISERR(FIND(CONCATENATE(X$4,"+"),Stac!$R64))=FALSE,IF(ISERR(FIND(CONCATENATE(X$4,"++"),Stac!$R64))=FALSE,IF(ISERR(FIND(CONCATENATE(X$4,"+++"),Stac!$R64))=FALSE,"+++","++"),"+")," ")," ")</f>
        <v/>
      </c>
      <c r="Y63" s="47" t="str">
        <f>IF(ISERR(FIND(Y$4,Stac!$R64))=FALSE,IF(ISERR(FIND(CONCATENATE(Y$4,"+"),Stac!$R64))=FALSE,IF(ISERR(FIND(CONCATENATE(Y$4,"++"),Stac!$R64))=FALSE,IF(ISERR(FIND(CONCATENATE(Y$4,"+++"),Stac!$R64))=FALSE,"+++","++"),"+")," ")," ")</f>
        <v/>
      </c>
      <c r="Z63" s="47" t="str">
        <f>IF(ISERR(FIND(Z$4,Stac!$R64))=FALSE,IF(ISERR(FIND(CONCATENATE(Z$4,"+"),Stac!$R64))=FALSE,IF(ISERR(FIND(CONCATENATE(Z$4,"++"),Stac!$R64))=FALSE,IF(ISERR(FIND(CONCATENATE(Z$4,"+++"),Stac!$R64))=FALSE,"+++","++"),"+")," ")," ")</f>
        <v/>
      </c>
      <c r="AA63" s="47" t="str">
        <f>IF(ISERR(FIND(AA$4,Stac!$R64))=FALSE,IF(ISERR(FIND(CONCATENATE(AA$4,"+"),Stac!$R64))=FALSE,IF(ISERR(FIND(CONCATENATE(AA$4,"++"),Stac!$R64))=FALSE,IF(ISERR(FIND(CONCATENATE(AA$4,"+++"),Stac!$R64))=FALSE,"+++","++"),"+")," ")," ")</f>
        <v/>
      </c>
      <c r="AB63" s="47" t="str">
        <f>IF(ISERR(FIND(AB$4,Stac!$R64))=FALSE,IF(ISERR(FIND(CONCATENATE(AB$4,"+"),Stac!$R64))=FALSE,IF(ISERR(FIND(CONCATENATE(AB$4,"++"),Stac!$R64))=FALSE,IF(ISERR(FIND(CONCATENATE(AB$4,"+++"),Stac!$R64))=FALSE,"+++","++"),"+")," ")," ")</f>
        <v/>
      </c>
      <c r="AC63" s="47" t="str">
        <f>IF(ISERR(FIND(AC$4,Stac!$R64))=FALSE,IF(ISERR(FIND(CONCATENATE(AC$4,"+"),Stac!$R64))=FALSE,IF(ISERR(FIND(CONCATENATE(AC$4,"++"),Stac!$R64))=FALSE,IF(ISERR(FIND(CONCATENATE(AC$4,"+++"),Stac!$R64))=FALSE,"+++","++"),"+")," ")," ")</f>
        <v/>
      </c>
      <c r="AD63" s="112" t="str">
        <f>Stac!C64</f>
        <v>Napędy przekształtnikowe</v>
      </c>
      <c r="AE63" s="47" t="str">
        <f>IF(ISERR(FIND(AE$4,Stac!$S64))=FALSE,IF(ISERR(FIND(CONCATENATE(AE$4,"+"),Stac!$S64))=FALSE,IF(ISERR(FIND(CONCATENATE(AE$4,"++"),Stac!$S64))=FALSE,IF(ISERR(FIND(CONCATENATE(AE$4,"+++"),Stac!$S64))=FALSE,"+++","++"),"+")," ")," ")</f>
        <v/>
      </c>
      <c r="AF63" s="47" t="str">
        <f>IF(ISERR(FIND(AF$4,Stac!$S64))=FALSE,IF(ISERR(FIND(CONCATENATE(AF$4,"+"),Stac!$S64))=FALSE,IF(ISERR(FIND(CONCATENATE(AF$4,"++"),Stac!$S64))=FALSE,IF(ISERR(FIND(CONCATENATE(AF$4,"+++"),Stac!$S64))=FALSE,"+++","++"),"+")," ")," ")</f>
        <v/>
      </c>
      <c r="AG63" s="47" t="str">
        <f>IF(ISERR(FIND(AG$4,Stac!$S64))=FALSE,IF(ISERR(FIND(CONCATENATE(AG$4,"+"),Stac!$S64))=FALSE,IF(ISERR(FIND(CONCATENATE(AG$4,"++"),Stac!$S64))=FALSE,IF(ISERR(FIND(CONCATENATE(AG$4,"+++"),Stac!$S64))=FALSE,"+++","++"),"+")," ")," ")</f>
        <v/>
      </c>
      <c r="AH63" s="47" t="str">
        <f>IF(ISERR(FIND(AH$4,Stac!$S64))=FALSE,IF(ISERR(FIND(CONCATENATE(AH$4,"+"),Stac!$S64))=FALSE,IF(ISERR(FIND(CONCATENATE(AH$4,"++"),Stac!$S64))=FALSE,IF(ISERR(FIND(CONCATENATE(AH$4,"+++"),Stac!$S64))=FALSE,"+++","++"),"+")," ")," ")</f>
        <v/>
      </c>
      <c r="AI63" s="47" t="str">
        <f>IF(ISERR(FIND(AI$4,Stac!$S64))=FALSE,IF(ISERR(FIND(CONCATENATE(AI$4,"+"),Stac!$S64))=FALSE,IF(ISERR(FIND(CONCATENATE(AI$4,"++"),Stac!$S64))=FALSE,IF(ISERR(FIND(CONCATENATE(AI$4,"+++"),Stac!$S64))=FALSE,"+++","++"),"+")," ")," ")</f>
        <v/>
      </c>
      <c r="AJ63" s="47" t="str">
        <f>IF(ISERR(FIND(AJ$4,Stac!$S64))=FALSE,IF(ISERR(FIND(CONCATENATE(AJ$4,"+"),Stac!$S64))=FALSE,IF(ISERR(FIND(CONCATENATE(AJ$4,"++"),Stac!$S64))=FALSE,IF(ISERR(FIND(CONCATENATE(AJ$4,"+++"),Stac!$S64))=FALSE,"+++","++"),"+")," ")," ")</f>
        <v/>
      </c>
      <c r="AK63" s="47" t="str">
        <f>IF(ISERR(FIND(AK$4,Stac!$S64))=FALSE,IF(ISERR(FIND(CONCATENATE(AK$4,"+"),Stac!$S64))=FALSE,IF(ISERR(FIND(CONCATENATE(AK$4,"++"),Stac!$S64))=FALSE,IF(ISERR(FIND(CONCATENATE(AK$4,"+++"),Stac!$S64))=FALSE,"+++","++"),"+")," ")," ")</f>
        <v/>
      </c>
      <c r="AL63" s="47" t="str">
        <f>IF(ISERR(FIND(AL$4,Stac!$S64))=FALSE,IF(ISERR(FIND(CONCATENATE(AL$4,"+"),Stac!$S64))=FALSE,IF(ISERR(FIND(CONCATENATE(AL$4,"++"),Stac!$S64))=FALSE,IF(ISERR(FIND(CONCATENATE(AL$4,"+++"),Stac!$S64))=FALSE,"+++","++"),"+")," ")," ")</f>
        <v/>
      </c>
      <c r="AM63" s="47" t="str">
        <f>IF(ISERR(FIND(AM$4,Stac!$S64))=FALSE,IF(ISERR(FIND(CONCATENATE(AM$4,"+"),Stac!$S64))=FALSE,IF(ISERR(FIND(CONCATENATE(AM$4,"++"),Stac!$S64))=FALSE,IF(ISERR(FIND(CONCATENATE(AM$4,"+++"),Stac!$S64))=FALSE,"+++","++"),"+")," ")," ")</f>
        <v/>
      </c>
      <c r="AN63" s="47" t="str">
        <f>IF(ISERR(FIND(AN$4,Stac!$S64))=FALSE,IF(ISERR(FIND(CONCATENATE(AN$4,"+"),Stac!$S64))=FALSE,IF(ISERR(FIND(CONCATENATE(AN$4,"++"),Stac!$S64))=FALSE,IF(ISERR(FIND(CONCATENATE(AN$4,"+++"),Stac!$S64))=FALSE,"+++","++"),"+")," ")," ")</f>
        <v/>
      </c>
      <c r="AO63" s="47" t="str">
        <f>IF(ISERR(FIND(AO$4,Stac!$S64))=FALSE,IF(ISERR(FIND(CONCATENATE(AO$4,"+"),Stac!$S64))=FALSE,IF(ISERR(FIND(CONCATENATE(AO$4,"++"),Stac!$S64))=FALSE,IF(ISERR(FIND(CONCATENATE(AO$4,"+++"),Stac!$S64))=FALSE,"+++","++"),"+")," ")," ")</f>
        <v>++</v>
      </c>
      <c r="AP63" s="47" t="str">
        <f>IF(ISERR(FIND(AP$4,Stac!$S64))=FALSE,IF(ISERR(FIND(CONCATENATE(AP$4,"+"),Stac!$S64))=FALSE,IF(ISERR(FIND(CONCATENATE(AP$4,"++"),Stac!$S64))=FALSE,IF(ISERR(FIND(CONCATENATE(AP$4,"+++"),Stac!$S64))=FALSE,"+++","++"),"+")," ")," ")</f>
        <v/>
      </c>
      <c r="AQ63" s="47" t="str">
        <f>IF(ISERR(FIND(AQ$4,Stac!$S64))=FALSE,IF(ISERR(FIND(CONCATENATE(AQ$4,"+"),Stac!$S64))=FALSE,IF(ISERR(FIND(CONCATENATE(AQ$4,"++"),Stac!$S64))=FALSE,IF(ISERR(FIND(CONCATENATE(AQ$4,"+++"),Stac!$S64))=FALSE,"+++","++"),"+")," ")," ")</f>
        <v/>
      </c>
      <c r="AR63" s="47" t="str">
        <f>IF(ISERR(FIND(AR$4,Stac!$S64))=FALSE,IF(ISERR(FIND(CONCATENATE(AR$4,"+"),Stac!$S64))=FALSE,IF(ISERR(FIND(CONCATENATE(AR$4,"++"),Stac!$S64))=FALSE,IF(ISERR(FIND(CONCATENATE(AR$4,"+++"),Stac!$S64))=FALSE,"+++","++"),"+")," ")," ")</f>
        <v/>
      </c>
      <c r="AS63" s="47" t="str">
        <f>IF(ISERR(FIND(AS$4,Stac!$S64))=FALSE,IF(ISERR(FIND(CONCATENATE(AS$4,"+"),Stac!$S64))=FALSE,IF(ISERR(FIND(CONCATENATE(AS$4,"++"),Stac!$S64))=FALSE,IF(ISERR(FIND(CONCATENATE(AS$4,"+++"),Stac!$S64))=FALSE,"+++","++"),"+")," ")," ")</f>
        <v>+++</v>
      </c>
      <c r="AT63" s="47" t="str">
        <f>IF(ISERR(FIND(AT$4,Stac!$S64))=FALSE,IF(ISERR(FIND(CONCATENATE(AT$4,"+"),Stac!$S64))=FALSE,IF(ISERR(FIND(CONCATENATE(AT$4,"++"),Stac!$S64))=FALSE,IF(ISERR(FIND(CONCATENATE(AT$4,"+++"),Stac!$S64))=FALSE,"+++","++"),"+")," ")," ")</f>
        <v/>
      </c>
      <c r="AU63" s="47" t="str">
        <f>IF(ISERR(FIND(AU$4,Stac!$S64))=FALSE,IF(ISERR(FIND(CONCATENATE(AU$4,"+"),Stac!$S64))=FALSE,IF(ISERR(FIND(CONCATENATE(AU$4,"++"),Stac!$S64))=FALSE,IF(ISERR(FIND(CONCATENATE(AU$4,"+++"),Stac!$S64))=FALSE,"+++","++"),"+")," ")," ")</f>
        <v/>
      </c>
      <c r="AV63" s="47" t="str">
        <f>IF(ISERR(FIND(AV$4,Stac!$S64))=FALSE,IF(ISERR(FIND(CONCATENATE(AV$4,"+"),Stac!$S64))=FALSE,IF(ISERR(FIND(CONCATENATE(AV$4,"++"),Stac!$S64))=FALSE,IF(ISERR(FIND(CONCATENATE(AV$4,"+++"),Stac!$S64))=FALSE,"+++","++"),"+")," ")," ")</f>
        <v/>
      </c>
      <c r="AW63" s="47" t="str">
        <f>IF(ISERR(FIND(AW$4,Stac!$S64))=FALSE,IF(ISERR(FIND(CONCATENATE(AW$4,"+"),Stac!$S64))=FALSE,IF(ISERR(FIND(CONCATENATE(AW$4,"++"),Stac!$S64))=FALSE,IF(ISERR(FIND(CONCATENATE(AW$4,"+++"),Stac!$S64))=FALSE,"+++","++"),"+")," ")," ")</f>
        <v/>
      </c>
      <c r="AX63" s="47" t="str">
        <f>IF(ISERR(FIND(AX$4,Stac!$S64))=FALSE,IF(ISERR(FIND(CONCATENATE(AX$4,"+"),Stac!$S64))=FALSE,IF(ISERR(FIND(CONCATENATE(AX$4,"++"),Stac!$S64))=FALSE,IF(ISERR(FIND(CONCATENATE(AX$4,"+++"),Stac!$S64))=FALSE,"+++","++"),"+")," ")," ")</f>
        <v/>
      </c>
      <c r="AY63" s="47" t="str">
        <f>IF(ISERR(FIND(AY$4,Stac!$S64))=FALSE,IF(ISERR(FIND(CONCATENATE(AY$4,"+"),Stac!$S64))=FALSE,IF(ISERR(FIND(CONCATENATE(AY$4,"++"),Stac!$S64))=FALSE,IF(ISERR(FIND(CONCATENATE(AY$4,"+++"),Stac!$S64))=FALSE,"+++","++"),"+")," ")," ")</f>
        <v/>
      </c>
      <c r="AZ63" s="47" t="str">
        <f>IF(ISERR(FIND(AZ$4,Stac!$S64))=FALSE,IF(ISERR(FIND(CONCATENATE(AZ$4,"+"),Stac!$S64))=FALSE,IF(ISERR(FIND(CONCATENATE(AZ$4,"++"),Stac!$S64))=FALSE,IF(ISERR(FIND(CONCATENATE(AZ$4,"+++"),Stac!$S64))=FALSE,"+++","++"),"+")," ")," ")</f>
        <v/>
      </c>
      <c r="BA63" s="47" t="str">
        <f>IF(ISERR(FIND(BA$4,Stac!$S64))=FALSE,IF(ISERR(FIND(CONCATENATE(BA$4,"+"),Stac!$S64))=FALSE,IF(ISERR(FIND(CONCATENATE(BA$4,"++"),Stac!$S64))=FALSE,IF(ISERR(FIND(CONCATENATE(BA$4,"+++"),Stac!$S64))=FALSE,"+++","++"),"+")," ")," ")</f>
        <v/>
      </c>
      <c r="BB63" s="47" t="str">
        <f>IF(ISERR(FIND(BB$4,Stac!$S64))=FALSE,IF(ISERR(FIND(CONCATENATE(BB$4,"+"),Stac!$S64))=FALSE,IF(ISERR(FIND(CONCATENATE(BB$4,"++"),Stac!$S64))=FALSE,IF(ISERR(FIND(CONCATENATE(BB$4,"+++"),Stac!$S64))=FALSE,"+++","++"),"+")," ")," ")</f>
        <v/>
      </c>
      <c r="BC63" s="47" t="str">
        <f>IF(ISERR(FIND(BC$4,Stac!$S64))=FALSE,IF(ISERR(FIND(CONCATENATE(BC$4,"+"),Stac!$S64))=FALSE,IF(ISERR(FIND(CONCATENATE(BC$4,"++"),Stac!$S64))=FALSE,IF(ISERR(FIND(CONCATENATE(BC$4,"+++"),Stac!$S64))=FALSE,"+++","++"),"+")," ")," ")</f>
        <v/>
      </c>
      <c r="BD63" s="47" t="str">
        <f>IF(ISERR(FIND(BD$4,Stac!$S64))=FALSE,IF(ISERR(FIND(CONCATENATE(BD$4,"+"),Stac!$S64))=FALSE,IF(ISERR(FIND(CONCATENATE(BD$4,"++"),Stac!$S64))=FALSE,IF(ISERR(FIND(CONCATENATE(BD$4,"+++"),Stac!$S64))=FALSE,"+++","++"),"+")," ")," ")</f>
        <v/>
      </c>
      <c r="BE63" s="47" t="str">
        <f>IF(ISERR(FIND(BE$4,Stac!$S64))=FALSE,IF(ISERR(FIND(CONCATENATE(BE$4,"+"),Stac!$S64))=FALSE,IF(ISERR(FIND(CONCATENATE(BE$4,"++"),Stac!$S64))=FALSE,IF(ISERR(FIND(CONCATENATE(BE$4,"+++"),Stac!$S64))=FALSE,"+++","++"),"+")," ")," ")</f>
        <v/>
      </c>
      <c r="BF63" s="47" t="str">
        <f>IF(ISERR(FIND(BF$4,Stac!$S64))=FALSE,IF(ISERR(FIND(CONCATENATE(BF$4,"+"),Stac!$S64))=FALSE,IF(ISERR(FIND(CONCATENATE(BF$4,"++"),Stac!$S64))=FALSE,IF(ISERR(FIND(CONCATENATE(BF$4,"+++"),Stac!$S64))=FALSE,"+++","++"),"+")," ")," ")</f>
        <v/>
      </c>
      <c r="BG63" s="47" t="str">
        <f>IF(ISERR(FIND(BG$4,Stac!$S64))=FALSE,IF(ISERR(FIND(CONCATENATE(BG$4,"+"),Stac!$S64))=FALSE,IF(ISERR(FIND(CONCATENATE(BG$4,"++"),Stac!$S64))=FALSE,IF(ISERR(FIND(CONCATENATE(BG$4,"+++"),Stac!$S64))=FALSE,"+++","++"),"+")," ")," ")</f>
        <v>++</v>
      </c>
      <c r="BH63" s="47" t="str">
        <f>IF(ISERR(FIND(BH$4,Stac!$S64))=FALSE,IF(ISERR(FIND(CONCATENATE(BH$4,"+"),Stac!$S64))=FALSE,IF(ISERR(FIND(CONCATENATE(BH$4,"++"),Stac!$S64))=FALSE,IF(ISERR(FIND(CONCATENATE(BH$4,"+++"),Stac!$S64))=FALSE,"+++","++"),"+")," ")," ")</f>
        <v/>
      </c>
      <c r="BI63" s="47" t="str">
        <f>IF(ISERR(FIND(BI$4,Stac!$S64))=FALSE,IF(ISERR(FIND(CONCATENATE(BI$4,"+"),Stac!$S64))=FALSE,IF(ISERR(FIND(CONCATENATE(BI$4,"++"),Stac!$S64))=FALSE,IF(ISERR(FIND(CONCATENATE(BI$4,"+++"),Stac!$S64))=FALSE,"+++","++"),"+")," ")," ")</f>
        <v/>
      </c>
      <c r="BJ63" s="47" t="str">
        <f>IF(ISERR(FIND(BJ$4,Stac!$S64))=FALSE,IF(ISERR(FIND(CONCATENATE(BJ$4,"+"),Stac!$S64))=FALSE,IF(ISERR(FIND(CONCATENATE(BJ$4,"++"),Stac!$S64))=FALSE,IF(ISERR(FIND(CONCATENATE(BJ$4,"+++"),Stac!$S64))=FALSE,"+++","++"),"+")," ")," ")</f>
        <v/>
      </c>
      <c r="BK63" s="47" t="str">
        <f>IF(ISERR(FIND(BK$4,Stac!$S64))=FALSE,IF(ISERR(FIND(CONCATENATE(BK$4,"+"),Stac!$S64))=FALSE,IF(ISERR(FIND(CONCATENATE(BK$4,"++"),Stac!$S64))=FALSE,IF(ISERR(FIND(CONCATENATE(BK$4,"+++"),Stac!$S64))=FALSE,"+++","++"),"+")," ")," ")</f>
        <v/>
      </c>
      <c r="BL63" s="47" t="str">
        <f>IF(ISERR(FIND(BL$4,Stac!$S64))=FALSE,IF(ISERR(FIND(CONCATENATE(BL$4,"+"),Stac!$S64))=FALSE,IF(ISERR(FIND(CONCATENATE(BL$4,"++"),Stac!$S64))=FALSE,IF(ISERR(FIND(CONCATENATE(BL$4,"+++"),Stac!$S64))=FALSE,"+++","++"),"+")," ")," ")</f>
        <v/>
      </c>
      <c r="BM63" s="47" t="str">
        <f>IF(ISERR(FIND(BM$4,Stac!$S64))=FALSE,IF(ISERR(FIND(CONCATENATE(BM$4,"+"),Stac!$S64))=FALSE,IF(ISERR(FIND(CONCATENATE(BM$4,"++"),Stac!$S64))=FALSE,IF(ISERR(FIND(CONCATENATE(BM$4,"+++"),Stac!$S64))=FALSE,"+++","++"),"+")," ")," ")</f>
        <v/>
      </c>
      <c r="BN63" s="112" t="str">
        <f>Stac!C64</f>
        <v>Napędy przekształtnikowe</v>
      </c>
      <c r="BO63" s="47" t="str">
        <f>IF(ISERR(FIND(BO$4,Stac!$T64))=FALSE,IF(ISERR(FIND(CONCATENATE(BO$4,"+"),Stac!$T64))=FALSE,IF(ISERR(FIND(CONCATENATE(BO$4,"++"),Stac!$T64))=FALSE,IF(ISERR(FIND(CONCATENATE(BO$4,"+++"),Stac!$T64))=FALSE,"+++","++"),"+")," ")," ")</f>
        <v>++</v>
      </c>
      <c r="BP63" s="47" t="str">
        <f>IF(ISERR(FIND(BP$4,Stac!$T64))=FALSE,IF(ISERR(FIND(CONCATENATE(BP$4,"+"),Stac!$T64))=FALSE,IF(ISERR(FIND(CONCATENATE(BP$4,"++"),Stac!$T64))=FALSE,IF(ISERR(FIND(CONCATENATE(BP$4,"+++"),Stac!$T64))=FALSE,"+++","++"),"+")," ")," ")</f>
        <v/>
      </c>
      <c r="BQ63" s="47" t="str">
        <f>IF(ISERR(FIND(BQ$4,Stac!$T64))=FALSE,IF(ISERR(FIND(CONCATENATE(BQ$4,"+"),Stac!$T64))=FALSE,IF(ISERR(FIND(CONCATENATE(BQ$4,"++"),Stac!$T64))=FALSE,IF(ISERR(FIND(CONCATENATE(BQ$4,"+++"),Stac!$T64))=FALSE,"+++","++"),"+")," ")," ")</f>
        <v/>
      </c>
      <c r="BR63" s="47" t="str">
        <f>IF(ISERR(FIND(BR$4,Stac!$T64))=FALSE,IF(ISERR(FIND(CONCATENATE(BR$4,"+"),Stac!$T64))=FALSE,IF(ISERR(FIND(CONCATENATE(BR$4,"++"),Stac!$T64))=FALSE,IF(ISERR(FIND(CONCATENATE(BR$4,"+++"),Stac!$T64))=FALSE,"+++","++"),"+")," ")," ")</f>
        <v/>
      </c>
      <c r="BS63" s="47" t="str">
        <f>IF(ISERR(FIND(BS$4,Stac!$T64))=FALSE,IF(ISERR(FIND(CONCATENATE(BS$4,"+"),Stac!$T64))=FALSE,IF(ISERR(FIND(CONCATENATE(BS$4,"++"),Stac!$T64))=FALSE,IF(ISERR(FIND(CONCATENATE(BS$4,"+++"),Stac!$T64))=FALSE,"+++","++"),"+")," ")," ")</f>
        <v>++</v>
      </c>
      <c r="BT63" s="47" t="str">
        <f>IF(ISERR(FIND(BT$4,Stac!$T64))=FALSE,IF(ISERR(FIND(CONCATENATE(BT$4,"+"),Stac!$T64))=FALSE,IF(ISERR(FIND(CONCATENATE(BT$4,"++"),Stac!$T64))=FALSE,IF(ISERR(FIND(CONCATENATE(BT$4,"+++"),Stac!$T64))=FALSE,"+++","++"),"+")," ")," ")</f>
        <v/>
      </c>
      <c r="BU63" s="47" t="str">
        <f>IF(ISERR(FIND(BU$4,Stac!$T64))=FALSE,IF(ISERR(FIND(CONCATENATE(BU$4,"+"),Stac!$T64))=FALSE,IF(ISERR(FIND(CONCATENATE(BU$4,"++"),Stac!$T64))=FALSE,IF(ISERR(FIND(CONCATENATE(BU$4,"+++"),Stac!$T64))=FALSE,"+++","++"),"+")," ")," ")</f>
        <v/>
      </c>
    </row>
    <row r="64" spans="1:73">
      <c r="A64" s="88" t="str">
        <f>Stac!C65</f>
        <v>Systemy mikroprocesorowe</v>
      </c>
      <c r="B64" s="47" t="str">
        <f>IF(ISERR(FIND(B$4,Stac!$R65))=FALSE,IF(ISERR(FIND(CONCATENATE(B$4,"+"),Stac!$R65))=FALSE,IF(ISERR(FIND(CONCATENATE(B$4,"++"),Stac!$R65))=FALSE,IF(ISERR(FIND(CONCATENATE(B$4,"+++"),Stac!$R65))=FALSE,"+++","++"),"+")," ")," ")</f>
        <v/>
      </c>
      <c r="C64" s="47" t="str">
        <f>IF(ISERR(FIND(C$4,Stac!$R65))=FALSE,IF(ISERR(FIND(CONCATENATE(C$4,"+"),Stac!$R65))=FALSE,IF(ISERR(FIND(CONCATENATE(C$4,"++"),Stac!$R65))=FALSE,IF(ISERR(FIND(CONCATENATE(C$4,"+++"),Stac!$R65))=FALSE,"+++","++"),"+")," ")," ")</f>
        <v/>
      </c>
      <c r="D64" s="47" t="str">
        <f>IF(ISERR(FIND(D$4,Stac!$R65))=FALSE,IF(ISERR(FIND(CONCATENATE(D$4,"+"),Stac!$R65))=FALSE,IF(ISERR(FIND(CONCATENATE(D$4,"++"),Stac!$R65))=FALSE,IF(ISERR(FIND(CONCATENATE(D$4,"+++"),Stac!$R65))=FALSE,"+++","++"),"+")," ")," ")</f>
        <v/>
      </c>
      <c r="E64" s="47" t="str">
        <f>IF(ISERR(FIND(E$4,Stac!$R65))=FALSE,IF(ISERR(FIND(CONCATENATE(E$4,"+"),Stac!$R65))=FALSE,IF(ISERR(FIND(CONCATENATE(E$4,"++"),Stac!$R65))=FALSE,IF(ISERR(FIND(CONCATENATE(E$4,"+++"),Stac!$R65))=FALSE,"+++","++"),"+")," ")," ")</f>
        <v/>
      </c>
      <c r="F64" s="47" t="str">
        <f>IF(ISERR(FIND(F$4,Stac!$R65))=FALSE,IF(ISERR(FIND(CONCATENATE(F$4,"+"),Stac!$R65))=FALSE,IF(ISERR(FIND(CONCATENATE(F$4,"++"),Stac!$R65))=FALSE,IF(ISERR(FIND(CONCATENATE(F$4,"+++"),Stac!$R65))=FALSE,"+++","++"),"+")," ")," ")</f>
        <v/>
      </c>
      <c r="G64" s="47" t="str">
        <f>IF(ISERR(FIND(G$4,Stac!$R65))=FALSE,IF(ISERR(FIND(CONCATENATE(G$4,"+"),Stac!$R65))=FALSE,IF(ISERR(FIND(CONCATENATE(G$4,"++"),Stac!$R65))=FALSE,IF(ISERR(FIND(CONCATENATE(G$4,"+++"),Stac!$R65))=FALSE,"+++","++"),"+")," ")," ")</f>
        <v/>
      </c>
      <c r="H64" s="47" t="str">
        <f>IF(ISERR(FIND(H$4,Stac!$R65))=FALSE,IF(ISERR(FIND(CONCATENATE(H$4,"+"),Stac!$R65))=FALSE,IF(ISERR(FIND(CONCATENATE(H$4,"++"),Stac!$R65))=FALSE,IF(ISERR(FIND(CONCATENATE(H$4,"+++"),Stac!$R65))=FALSE,"+++","++"),"+")," ")," ")</f>
        <v/>
      </c>
      <c r="I64" s="47" t="str">
        <f>IF(ISERR(FIND(I$4,Stac!$R65))=FALSE,IF(ISERR(FIND(CONCATENATE(I$4,"+"),Stac!$R65))=FALSE,IF(ISERR(FIND(CONCATENATE(I$4,"++"),Stac!$R65))=FALSE,IF(ISERR(FIND(CONCATENATE(I$4,"+++"),Stac!$R65))=FALSE,"+++","++"),"+")," ")," ")</f>
        <v/>
      </c>
      <c r="J64" s="47" t="str">
        <f>IF(ISERR(FIND(J$4,Stac!$R65))=FALSE,IF(ISERR(FIND(CONCATENATE(J$4,"+"),Stac!$R65))=FALSE,IF(ISERR(FIND(CONCATENATE(J$4,"++"),Stac!$R65))=FALSE,IF(ISERR(FIND(CONCATENATE(J$4,"+++"),Stac!$R65))=FALSE,"+++","++"),"+")," ")," ")</f>
        <v>+</v>
      </c>
      <c r="K64" s="47" t="str">
        <f>IF(ISERR(FIND(K$4,Stac!$R65))=FALSE,IF(ISERR(FIND(CONCATENATE(K$4,"+"),Stac!$R65))=FALSE,IF(ISERR(FIND(CONCATENATE(K$4,"++"),Stac!$R65))=FALSE,IF(ISERR(FIND(CONCATENATE(K$4,"+++"),Stac!$R65))=FALSE,"+++","++"),"+")," ")," ")</f>
        <v/>
      </c>
      <c r="L64" s="47" t="str">
        <f>IF(ISERR(FIND(L$4,Stac!$R65))=FALSE,IF(ISERR(FIND(CONCATENATE(L$4,"+"),Stac!$R65))=FALSE,IF(ISERR(FIND(CONCATENATE(L$4,"++"),Stac!$R65))=FALSE,IF(ISERR(FIND(CONCATENATE(L$4,"+++"),Stac!$R65))=FALSE,"+++","++"),"+")," ")," ")</f>
        <v/>
      </c>
      <c r="M64" s="47" t="str">
        <f>IF(ISERR(FIND(M$4,Stac!$R65))=FALSE,IF(ISERR(FIND(CONCATENATE(M$4,"+"),Stac!$R65))=FALSE,IF(ISERR(FIND(CONCATENATE(M$4,"++"),Stac!$R65))=FALSE,IF(ISERR(FIND(CONCATENATE(M$4,"+++"),Stac!$R65))=FALSE,"+++","++"),"+")," ")," ")</f>
        <v/>
      </c>
      <c r="N64" s="47" t="str">
        <f>IF(ISERR(FIND(N$4,Stac!$R65))=FALSE,IF(ISERR(FIND(CONCATENATE(N$4,"+"),Stac!$R65))=FALSE,IF(ISERR(FIND(CONCATENATE(N$4,"++"),Stac!$R65))=FALSE,IF(ISERR(FIND(CONCATENATE(N$4,"+++"),Stac!$R65))=FALSE,"+++","++"),"+")," ")," ")</f>
        <v>+++</v>
      </c>
      <c r="O64" s="47" t="str">
        <f>IF(ISERR(FIND(O$4,Stac!$R65))=FALSE,IF(ISERR(FIND(CONCATENATE(O$4,"+"),Stac!$R65))=FALSE,IF(ISERR(FIND(CONCATENATE(O$4,"++"),Stac!$R65))=FALSE,IF(ISERR(FIND(CONCATENATE(O$4,"+++"),Stac!$R65))=FALSE,"+++","++"),"+")," ")," ")</f>
        <v/>
      </c>
      <c r="P64" s="47" t="str">
        <f>IF(ISERR(FIND(P$4,Stac!$R65))=FALSE,IF(ISERR(FIND(CONCATENATE(P$4,"+"),Stac!$R65))=FALSE,IF(ISERR(FIND(CONCATENATE(P$4,"++"),Stac!$R65))=FALSE,IF(ISERR(FIND(CONCATENATE(P$4,"+++"),Stac!$R65))=FALSE,"+++","++"),"+")," ")," ")</f>
        <v/>
      </c>
      <c r="Q64" s="47" t="str">
        <f>IF(ISERR(FIND(Q$4,Stac!$R65))=FALSE,IF(ISERR(FIND(CONCATENATE(Q$4,"+"),Stac!$R65))=FALSE,IF(ISERR(FIND(CONCATENATE(Q$4,"++"),Stac!$R65))=FALSE,IF(ISERR(FIND(CONCATENATE(Q$4,"+++"),Stac!$R65))=FALSE,"+++","++"),"+")," ")," ")</f>
        <v/>
      </c>
      <c r="R64" s="47" t="str">
        <f>IF(ISERR(FIND(R$4,Stac!$R65))=FALSE,IF(ISERR(FIND(CONCATENATE(R$4,"+"),Stac!$R65))=FALSE,IF(ISERR(FIND(CONCATENATE(R$4,"++"),Stac!$R65))=FALSE,IF(ISERR(FIND(CONCATENATE(R$4,"+++"),Stac!$R65))=FALSE,"+++","++"),"+")," ")," ")</f>
        <v/>
      </c>
      <c r="S64" s="47" t="str">
        <f>IF(ISERR(FIND(S$4,Stac!$R65))=FALSE,IF(ISERR(FIND(CONCATENATE(S$4,"+"),Stac!$R65))=FALSE,IF(ISERR(FIND(CONCATENATE(S$4,"++"),Stac!$R65))=FALSE,IF(ISERR(FIND(CONCATENATE(S$4,"+++"),Stac!$R65))=FALSE,"+++","++"),"+")," ")," ")</f>
        <v/>
      </c>
      <c r="T64" s="47" t="str">
        <f>IF(ISERR(FIND(T$4,Stac!$R65))=FALSE,IF(ISERR(FIND(CONCATENATE(T$4,"+"),Stac!$R65))=FALSE,IF(ISERR(FIND(CONCATENATE(T$4,"++"),Stac!$R65))=FALSE,IF(ISERR(FIND(CONCATENATE(T$4,"+++"),Stac!$R65))=FALSE,"+++","++"),"+")," ")," ")</f>
        <v/>
      </c>
      <c r="U64" s="47" t="str">
        <f>IF(ISERR(FIND(U$4,Stac!$R65))=FALSE,IF(ISERR(FIND(CONCATENATE(U$4,"+"),Stac!$R65))=FALSE,IF(ISERR(FIND(CONCATENATE(U$4,"++"),Stac!$R65))=FALSE,IF(ISERR(FIND(CONCATENATE(U$4,"+++"),Stac!$R65))=FALSE,"+++","++"),"+")," ")," ")</f>
        <v>+</v>
      </c>
      <c r="V64" s="47" t="str">
        <f>IF(ISERR(FIND(V$4,Stac!$R65))=FALSE,IF(ISERR(FIND(CONCATENATE(V$4,"+"),Stac!$R65))=FALSE,IF(ISERR(FIND(CONCATENATE(V$4,"++"),Stac!$R65))=FALSE,IF(ISERR(FIND(CONCATENATE(V$4,"+++"),Stac!$R65))=FALSE,"+++","++"),"+")," ")," ")</f>
        <v/>
      </c>
      <c r="W64" s="47" t="str">
        <f>IF(ISERR(FIND(W$4,Stac!$R65))=FALSE,IF(ISERR(FIND(CONCATENATE(W$4,"+"),Stac!$R65))=FALSE,IF(ISERR(FIND(CONCATENATE(W$4,"++"),Stac!$R65))=FALSE,IF(ISERR(FIND(CONCATENATE(W$4,"+++"),Stac!$R65))=FALSE,"+++","++"),"+")," ")," ")</f>
        <v/>
      </c>
      <c r="X64" s="47" t="str">
        <f>IF(ISERR(FIND(X$4,Stac!$R65))=FALSE,IF(ISERR(FIND(CONCATENATE(X$4,"+"),Stac!$R65))=FALSE,IF(ISERR(FIND(CONCATENATE(X$4,"++"),Stac!$R65))=FALSE,IF(ISERR(FIND(CONCATENATE(X$4,"+++"),Stac!$R65))=FALSE,"+++","++"),"+")," ")," ")</f>
        <v/>
      </c>
      <c r="Y64" s="47" t="str">
        <f>IF(ISERR(FIND(Y$4,Stac!$R65))=FALSE,IF(ISERR(FIND(CONCATENATE(Y$4,"+"),Stac!$R65))=FALSE,IF(ISERR(FIND(CONCATENATE(Y$4,"++"),Stac!$R65))=FALSE,IF(ISERR(FIND(CONCATENATE(Y$4,"+++"),Stac!$R65))=FALSE,"+++","++"),"+")," ")," ")</f>
        <v/>
      </c>
      <c r="Z64" s="47" t="str">
        <f>IF(ISERR(FIND(Z$4,Stac!$R65))=FALSE,IF(ISERR(FIND(CONCATENATE(Z$4,"+"),Stac!$R65))=FALSE,IF(ISERR(FIND(CONCATENATE(Z$4,"++"),Stac!$R65))=FALSE,IF(ISERR(FIND(CONCATENATE(Z$4,"+++"),Stac!$R65))=FALSE,"+++","++"),"+")," ")," ")</f>
        <v/>
      </c>
      <c r="AA64" s="47" t="str">
        <f>IF(ISERR(FIND(AA$4,Stac!$R65))=FALSE,IF(ISERR(FIND(CONCATENATE(AA$4,"+"),Stac!$R65))=FALSE,IF(ISERR(FIND(CONCATENATE(AA$4,"++"),Stac!$R65))=FALSE,IF(ISERR(FIND(CONCATENATE(AA$4,"+++"),Stac!$R65))=FALSE,"+++","++"),"+")," ")," ")</f>
        <v/>
      </c>
      <c r="AB64" s="47" t="str">
        <f>IF(ISERR(FIND(AB$4,Stac!$R65))=FALSE,IF(ISERR(FIND(CONCATENATE(AB$4,"+"),Stac!$R65))=FALSE,IF(ISERR(FIND(CONCATENATE(AB$4,"++"),Stac!$R65))=FALSE,IF(ISERR(FIND(CONCATENATE(AB$4,"+++"),Stac!$R65))=FALSE,"+++","++"),"+")," ")," ")</f>
        <v/>
      </c>
      <c r="AC64" s="47" t="str">
        <f>IF(ISERR(FIND(AC$4,Stac!$R65))=FALSE,IF(ISERR(FIND(CONCATENATE(AC$4,"+"),Stac!$R65))=FALSE,IF(ISERR(FIND(CONCATENATE(AC$4,"++"),Stac!$R65))=FALSE,IF(ISERR(FIND(CONCATENATE(AC$4,"+++"),Stac!$R65))=FALSE,"+++","++"),"+")," ")," ")</f>
        <v/>
      </c>
      <c r="AD64" s="112" t="str">
        <f>Stac!C65</f>
        <v>Systemy mikroprocesorowe</v>
      </c>
      <c r="AE64" s="47" t="str">
        <f>IF(ISERR(FIND(AE$4,Stac!$S65))=FALSE,IF(ISERR(FIND(CONCATENATE(AE$4,"+"),Stac!$S65))=FALSE,IF(ISERR(FIND(CONCATENATE(AE$4,"++"),Stac!$S65))=FALSE,IF(ISERR(FIND(CONCATENATE(AE$4,"+++"),Stac!$S65))=FALSE,"+++","++"),"+")," ")," ")</f>
        <v/>
      </c>
      <c r="AF64" s="47" t="str">
        <f>IF(ISERR(FIND(AF$4,Stac!$S65))=FALSE,IF(ISERR(FIND(CONCATENATE(AF$4,"+"),Stac!$S65))=FALSE,IF(ISERR(FIND(CONCATENATE(AF$4,"++"),Stac!$S65))=FALSE,IF(ISERR(FIND(CONCATENATE(AF$4,"+++"),Stac!$S65))=FALSE,"+++","++"),"+")," ")," ")</f>
        <v>+</v>
      </c>
      <c r="AG64" s="47" t="str">
        <f>IF(ISERR(FIND(AG$4,Stac!$S65))=FALSE,IF(ISERR(FIND(CONCATENATE(AG$4,"+"),Stac!$S65))=FALSE,IF(ISERR(FIND(CONCATENATE(AG$4,"++"),Stac!$S65))=FALSE,IF(ISERR(FIND(CONCATENATE(AG$4,"+++"),Stac!$S65))=FALSE,"+++","++"),"+")," ")," ")</f>
        <v/>
      </c>
      <c r="AH64" s="47" t="str">
        <f>IF(ISERR(FIND(AH$4,Stac!$S65))=FALSE,IF(ISERR(FIND(CONCATENATE(AH$4,"+"),Stac!$S65))=FALSE,IF(ISERR(FIND(CONCATENATE(AH$4,"++"),Stac!$S65))=FALSE,IF(ISERR(FIND(CONCATENATE(AH$4,"+++"),Stac!$S65))=FALSE,"+++","++"),"+")," ")," ")</f>
        <v/>
      </c>
      <c r="AI64" s="47" t="str">
        <f>IF(ISERR(FIND(AI$4,Stac!$S65))=FALSE,IF(ISERR(FIND(CONCATENATE(AI$4,"+"),Stac!$S65))=FALSE,IF(ISERR(FIND(CONCATENATE(AI$4,"++"),Stac!$S65))=FALSE,IF(ISERR(FIND(CONCATENATE(AI$4,"+++"),Stac!$S65))=FALSE,"+++","++"),"+")," ")," ")</f>
        <v/>
      </c>
      <c r="AJ64" s="47" t="str">
        <f>IF(ISERR(FIND(AJ$4,Stac!$S65))=FALSE,IF(ISERR(FIND(CONCATENATE(AJ$4,"+"),Stac!$S65))=FALSE,IF(ISERR(FIND(CONCATENATE(AJ$4,"++"),Stac!$S65))=FALSE,IF(ISERR(FIND(CONCATENATE(AJ$4,"+++"),Stac!$S65))=FALSE,"+++","++"),"+")," ")," ")</f>
        <v/>
      </c>
      <c r="AK64" s="47" t="str">
        <f>IF(ISERR(FIND(AK$4,Stac!$S65))=FALSE,IF(ISERR(FIND(CONCATENATE(AK$4,"+"),Stac!$S65))=FALSE,IF(ISERR(FIND(CONCATENATE(AK$4,"++"),Stac!$S65))=FALSE,IF(ISERR(FIND(CONCATENATE(AK$4,"+++"),Stac!$S65))=FALSE,"+++","++"),"+")," ")," ")</f>
        <v/>
      </c>
      <c r="AL64" s="47" t="str">
        <f>IF(ISERR(FIND(AL$4,Stac!$S65))=FALSE,IF(ISERR(FIND(CONCATENATE(AL$4,"+"),Stac!$S65))=FALSE,IF(ISERR(FIND(CONCATENATE(AL$4,"++"),Stac!$S65))=FALSE,IF(ISERR(FIND(CONCATENATE(AL$4,"+++"),Stac!$S65))=FALSE,"+++","++"),"+")," ")," ")</f>
        <v/>
      </c>
      <c r="AM64" s="47" t="str">
        <f>IF(ISERR(FIND(AM$4,Stac!$S65))=FALSE,IF(ISERR(FIND(CONCATENATE(AM$4,"+"),Stac!$S65))=FALSE,IF(ISERR(FIND(CONCATENATE(AM$4,"++"),Stac!$S65))=FALSE,IF(ISERR(FIND(CONCATENATE(AM$4,"+++"),Stac!$S65))=FALSE,"+++","++"),"+")," ")," ")</f>
        <v/>
      </c>
      <c r="AN64" s="47" t="str">
        <f>IF(ISERR(FIND(AN$4,Stac!$S65))=FALSE,IF(ISERR(FIND(CONCATENATE(AN$4,"+"),Stac!$S65))=FALSE,IF(ISERR(FIND(CONCATENATE(AN$4,"++"),Stac!$S65))=FALSE,IF(ISERR(FIND(CONCATENATE(AN$4,"+++"),Stac!$S65))=FALSE,"+++","++"),"+")," ")," ")</f>
        <v/>
      </c>
      <c r="AO64" s="47" t="str">
        <f>IF(ISERR(FIND(AO$4,Stac!$S65))=FALSE,IF(ISERR(FIND(CONCATENATE(AO$4,"+"),Stac!$S65))=FALSE,IF(ISERR(FIND(CONCATENATE(AO$4,"++"),Stac!$S65))=FALSE,IF(ISERR(FIND(CONCATENATE(AO$4,"+++"),Stac!$S65))=FALSE,"+++","++"),"+")," ")," ")</f>
        <v/>
      </c>
      <c r="AP64" s="47" t="str">
        <f>IF(ISERR(FIND(AP$4,Stac!$S65))=FALSE,IF(ISERR(FIND(CONCATENATE(AP$4,"+"),Stac!$S65))=FALSE,IF(ISERR(FIND(CONCATENATE(AP$4,"++"),Stac!$S65))=FALSE,IF(ISERR(FIND(CONCATENATE(AP$4,"+++"),Stac!$S65))=FALSE,"+++","++"),"+")," ")," ")</f>
        <v/>
      </c>
      <c r="AQ64" s="47" t="str">
        <f>IF(ISERR(FIND(AQ$4,Stac!$S65))=FALSE,IF(ISERR(FIND(CONCATENATE(AQ$4,"+"),Stac!$S65))=FALSE,IF(ISERR(FIND(CONCATENATE(AQ$4,"++"),Stac!$S65))=FALSE,IF(ISERR(FIND(CONCATENATE(AQ$4,"+++"),Stac!$S65))=FALSE,"+++","++"),"+")," ")," ")</f>
        <v>+</v>
      </c>
      <c r="AR64" s="47" t="str">
        <f>IF(ISERR(FIND(AR$4,Stac!$S65))=FALSE,IF(ISERR(FIND(CONCATENATE(AR$4,"+"),Stac!$S65))=FALSE,IF(ISERR(FIND(CONCATENATE(AR$4,"++"),Stac!$S65))=FALSE,IF(ISERR(FIND(CONCATENATE(AR$4,"+++"),Stac!$S65))=FALSE,"+++","++"),"+")," ")," ")</f>
        <v/>
      </c>
      <c r="AS64" s="47" t="str">
        <f>IF(ISERR(FIND(AS$4,Stac!$S65))=FALSE,IF(ISERR(FIND(CONCATENATE(AS$4,"+"),Stac!$S65))=FALSE,IF(ISERR(FIND(CONCATENATE(AS$4,"++"),Stac!$S65))=FALSE,IF(ISERR(FIND(CONCATENATE(AS$4,"+++"),Stac!$S65))=FALSE,"+++","++"),"+")," ")," ")</f>
        <v/>
      </c>
      <c r="AT64" s="47" t="str">
        <f>IF(ISERR(FIND(AT$4,Stac!$S65))=FALSE,IF(ISERR(FIND(CONCATENATE(AT$4,"+"),Stac!$S65))=FALSE,IF(ISERR(FIND(CONCATENATE(AT$4,"++"),Stac!$S65))=FALSE,IF(ISERR(FIND(CONCATENATE(AT$4,"+++"),Stac!$S65))=FALSE,"+++","++"),"+")," ")," ")</f>
        <v/>
      </c>
      <c r="AU64" s="47" t="str">
        <f>IF(ISERR(FIND(AU$4,Stac!$S65))=FALSE,IF(ISERR(FIND(CONCATENATE(AU$4,"+"),Stac!$S65))=FALSE,IF(ISERR(FIND(CONCATENATE(AU$4,"++"),Stac!$S65))=FALSE,IF(ISERR(FIND(CONCATENATE(AU$4,"+++"),Stac!$S65))=FALSE,"+++","++"),"+")," ")," ")</f>
        <v/>
      </c>
      <c r="AV64" s="47" t="str">
        <f>IF(ISERR(FIND(AV$4,Stac!$S65))=FALSE,IF(ISERR(FIND(CONCATENATE(AV$4,"+"),Stac!$S65))=FALSE,IF(ISERR(FIND(CONCATENATE(AV$4,"++"),Stac!$S65))=FALSE,IF(ISERR(FIND(CONCATENATE(AV$4,"+++"),Stac!$S65))=FALSE,"+++","++"),"+")," ")," ")</f>
        <v/>
      </c>
      <c r="AW64" s="47" t="str">
        <f>IF(ISERR(FIND(AW$4,Stac!$S65))=FALSE,IF(ISERR(FIND(CONCATENATE(AW$4,"+"),Stac!$S65))=FALSE,IF(ISERR(FIND(CONCATENATE(AW$4,"++"),Stac!$S65))=FALSE,IF(ISERR(FIND(CONCATENATE(AW$4,"+++"),Stac!$S65))=FALSE,"+++","++"),"+")," ")," ")</f>
        <v/>
      </c>
      <c r="AX64" s="47" t="str">
        <f>IF(ISERR(FIND(AX$4,Stac!$S65))=FALSE,IF(ISERR(FIND(CONCATENATE(AX$4,"+"),Stac!$S65))=FALSE,IF(ISERR(FIND(CONCATENATE(AX$4,"++"),Stac!$S65))=FALSE,IF(ISERR(FIND(CONCATENATE(AX$4,"+++"),Stac!$S65))=FALSE,"+++","++"),"+")," ")," ")</f>
        <v/>
      </c>
      <c r="AY64" s="47" t="str">
        <f>IF(ISERR(FIND(AY$4,Stac!$S65))=FALSE,IF(ISERR(FIND(CONCATENATE(AY$4,"+"),Stac!$S65))=FALSE,IF(ISERR(FIND(CONCATENATE(AY$4,"++"),Stac!$S65))=FALSE,IF(ISERR(FIND(CONCATENATE(AY$4,"+++"),Stac!$S65))=FALSE,"+++","++"),"+")," ")," ")</f>
        <v/>
      </c>
      <c r="AZ64" s="47" t="str">
        <f>IF(ISERR(FIND(AZ$4,Stac!$S65))=FALSE,IF(ISERR(FIND(CONCATENATE(AZ$4,"+"),Stac!$S65))=FALSE,IF(ISERR(FIND(CONCATENATE(AZ$4,"++"),Stac!$S65))=FALSE,IF(ISERR(FIND(CONCATENATE(AZ$4,"+++"),Stac!$S65))=FALSE,"+++","++"),"+")," ")," ")</f>
        <v>++</v>
      </c>
      <c r="BA64" s="47" t="str">
        <f>IF(ISERR(FIND(BA$4,Stac!$S65))=FALSE,IF(ISERR(FIND(CONCATENATE(BA$4,"+"),Stac!$S65))=FALSE,IF(ISERR(FIND(CONCATENATE(BA$4,"++"),Stac!$S65))=FALSE,IF(ISERR(FIND(CONCATENATE(BA$4,"+++"),Stac!$S65))=FALSE,"+++","++"),"+")," ")," ")</f>
        <v/>
      </c>
      <c r="BB64" s="47" t="str">
        <f>IF(ISERR(FIND(BB$4,Stac!$S65))=FALSE,IF(ISERR(FIND(CONCATENATE(BB$4,"+"),Stac!$S65))=FALSE,IF(ISERR(FIND(CONCATENATE(BB$4,"++"),Stac!$S65))=FALSE,IF(ISERR(FIND(CONCATENATE(BB$4,"+++"),Stac!$S65))=FALSE,"+++","++"),"+")," ")," ")</f>
        <v/>
      </c>
      <c r="BC64" s="47" t="str">
        <f>IF(ISERR(FIND(BC$4,Stac!$S65))=FALSE,IF(ISERR(FIND(CONCATENATE(BC$4,"+"),Stac!$S65))=FALSE,IF(ISERR(FIND(CONCATENATE(BC$4,"++"),Stac!$S65))=FALSE,IF(ISERR(FIND(CONCATENATE(BC$4,"+++"),Stac!$S65))=FALSE,"+++","++"),"+")," ")," ")</f>
        <v/>
      </c>
      <c r="BD64" s="47" t="str">
        <f>IF(ISERR(FIND(BD$4,Stac!$S65))=FALSE,IF(ISERR(FIND(CONCATENATE(BD$4,"+"),Stac!$S65))=FALSE,IF(ISERR(FIND(CONCATENATE(BD$4,"++"),Stac!$S65))=FALSE,IF(ISERR(FIND(CONCATENATE(BD$4,"+++"),Stac!$S65))=FALSE,"+++","++"),"+")," ")," ")</f>
        <v/>
      </c>
      <c r="BE64" s="47" t="str">
        <f>IF(ISERR(FIND(BE$4,Stac!$S65))=FALSE,IF(ISERR(FIND(CONCATENATE(BE$4,"+"),Stac!$S65))=FALSE,IF(ISERR(FIND(CONCATENATE(BE$4,"++"),Stac!$S65))=FALSE,IF(ISERR(FIND(CONCATENATE(BE$4,"+++"),Stac!$S65))=FALSE,"+++","++"),"+")," ")," ")</f>
        <v>++</v>
      </c>
      <c r="BF64" s="47" t="str">
        <f>IF(ISERR(FIND(BF$4,Stac!$S65))=FALSE,IF(ISERR(FIND(CONCATENATE(BF$4,"+"),Stac!$S65))=FALSE,IF(ISERR(FIND(CONCATENATE(BF$4,"++"),Stac!$S65))=FALSE,IF(ISERR(FIND(CONCATENATE(BF$4,"+++"),Stac!$S65))=FALSE,"+++","++"),"+")," ")," ")</f>
        <v/>
      </c>
      <c r="BG64" s="47" t="str">
        <f>IF(ISERR(FIND(BG$4,Stac!$S65))=FALSE,IF(ISERR(FIND(CONCATENATE(BG$4,"+"),Stac!$S65))=FALSE,IF(ISERR(FIND(CONCATENATE(BG$4,"++"),Stac!$S65))=FALSE,IF(ISERR(FIND(CONCATENATE(BG$4,"+++"),Stac!$S65))=FALSE,"+++","++"),"+")," ")," ")</f>
        <v/>
      </c>
      <c r="BH64" s="47" t="str">
        <f>IF(ISERR(FIND(BH$4,Stac!$S65))=FALSE,IF(ISERR(FIND(CONCATENATE(BH$4,"+"),Stac!$S65))=FALSE,IF(ISERR(FIND(CONCATENATE(BH$4,"++"),Stac!$S65))=FALSE,IF(ISERR(FIND(CONCATENATE(BH$4,"+++"),Stac!$S65))=FALSE,"+++","++"),"+")," ")," ")</f>
        <v/>
      </c>
      <c r="BI64" s="47" t="str">
        <f>IF(ISERR(FIND(BI$4,Stac!$S65))=FALSE,IF(ISERR(FIND(CONCATENATE(BI$4,"+"),Stac!$S65))=FALSE,IF(ISERR(FIND(CONCATENATE(BI$4,"++"),Stac!$S65))=FALSE,IF(ISERR(FIND(CONCATENATE(BI$4,"+++"),Stac!$S65))=FALSE,"+++","++"),"+")," ")," ")</f>
        <v/>
      </c>
      <c r="BJ64" s="47" t="str">
        <f>IF(ISERR(FIND(BJ$4,Stac!$S65))=FALSE,IF(ISERR(FIND(CONCATENATE(BJ$4,"+"),Stac!$S65))=FALSE,IF(ISERR(FIND(CONCATENATE(BJ$4,"++"),Stac!$S65))=FALSE,IF(ISERR(FIND(CONCATENATE(BJ$4,"+++"),Stac!$S65))=FALSE,"+++","++"),"+")," ")," ")</f>
        <v/>
      </c>
      <c r="BK64" s="47" t="str">
        <f>IF(ISERR(FIND(BK$4,Stac!$S65))=FALSE,IF(ISERR(FIND(CONCATENATE(BK$4,"+"),Stac!$S65))=FALSE,IF(ISERR(FIND(CONCATENATE(BK$4,"++"),Stac!$S65))=FALSE,IF(ISERR(FIND(CONCATENATE(BK$4,"+++"),Stac!$S65))=FALSE,"+++","++"),"+")," ")," ")</f>
        <v/>
      </c>
      <c r="BL64" s="47" t="str">
        <f>IF(ISERR(FIND(BL$4,Stac!$S65))=FALSE,IF(ISERR(FIND(CONCATENATE(BL$4,"+"),Stac!$S65))=FALSE,IF(ISERR(FIND(CONCATENATE(BL$4,"++"),Stac!$S65))=FALSE,IF(ISERR(FIND(CONCATENATE(BL$4,"+++"),Stac!$S65))=FALSE,"+++","++"),"+")," ")," ")</f>
        <v/>
      </c>
      <c r="BM64" s="47" t="str">
        <f>IF(ISERR(FIND(BM$4,Stac!$S65))=FALSE,IF(ISERR(FIND(CONCATENATE(BM$4,"+"),Stac!$S65))=FALSE,IF(ISERR(FIND(CONCATENATE(BM$4,"++"),Stac!$S65))=FALSE,IF(ISERR(FIND(CONCATENATE(BM$4,"+++"),Stac!$S65))=FALSE,"+++","++"),"+")," ")," ")</f>
        <v/>
      </c>
      <c r="BN64" s="112" t="str">
        <f>Stac!C65</f>
        <v>Systemy mikroprocesorowe</v>
      </c>
      <c r="BO64" s="47" t="str">
        <f>IF(ISERR(FIND(BO$4,Stac!$T65))=FALSE,IF(ISERR(FIND(CONCATENATE(BO$4,"+"),Stac!$T65))=FALSE,IF(ISERR(FIND(CONCATENATE(BO$4,"++"),Stac!$T65))=FALSE,IF(ISERR(FIND(CONCATENATE(BO$4,"+++"),Stac!$T65))=FALSE,"+++","++"),"+")," ")," ")</f>
        <v>+</v>
      </c>
      <c r="BP64" s="47" t="str">
        <f>IF(ISERR(FIND(BP$4,Stac!$T65))=FALSE,IF(ISERR(FIND(CONCATENATE(BP$4,"+"),Stac!$T65))=FALSE,IF(ISERR(FIND(CONCATENATE(BP$4,"++"),Stac!$T65))=FALSE,IF(ISERR(FIND(CONCATENATE(BP$4,"+++"),Stac!$T65))=FALSE,"+++","++"),"+")," ")," ")</f>
        <v/>
      </c>
      <c r="BQ64" s="47" t="str">
        <f>IF(ISERR(FIND(BQ$4,Stac!$T65))=FALSE,IF(ISERR(FIND(CONCATENATE(BQ$4,"+"),Stac!$T65))=FALSE,IF(ISERR(FIND(CONCATENATE(BQ$4,"++"),Stac!$T65))=FALSE,IF(ISERR(FIND(CONCATENATE(BQ$4,"+++"),Stac!$T65))=FALSE,"+++","++"),"+")," ")," ")</f>
        <v/>
      </c>
      <c r="BR64" s="47" t="str">
        <f>IF(ISERR(FIND(BR$4,Stac!$T65))=FALSE,IF(ISERR(FIND(CONCATENATE(BR$4,"+"),Stac!$T65))=FALSE,IF(ISERR(FIND(CONCATENATE(BR$4,"++"),Stac!$T65))=FALSE,IF(ISERR(FIND(CONCATENATE(BR$4,"+++"),Stac!$T65))=FALSE,"+++","++"),"+")," ")," ")</f>
        <v/>
      </c>
      <c r="BS64" s="47" t="str">
        <f>IF(ISERR(FIND(BS$4,Stac!$T65))=FALSE,IF(ISERR(FIND(CONCATENATE(BS$4,"+"),Stac!$T65))=FALSE,IF(ISERR(FIND(CONCATENATE(BS$4,"++"),Stac!$T65))=FALSE,IF(ISERR(FIND(CONCATENATE(BS$4,"+++"),Stac!$T65))=FALSE,"+++","++"),"+")," ")," ")</f>
        <v>+</v>
      </c>
      <c r="BT64" s="47" t="str">
        <f>IF(ISERR(FIND(BT$4,Stac!$T65))=FALSE,IF(ISERR(FIND(CONCATENATE(BT$4,"+"),Stac!$T65))=FALSE,IF(ISERR(FIND(CONCATENATE(BT$4,"++"),Stac!$T65))=FALSE,IF(ISERR(FIND(CONCATENATE(BT$4,"+++"),Stac!$T65))=FALSE,"+++","++"),"+")," ")," ")</f>
        <v/>
      </c>
      <c r="BU64" s="47" t="str">
        <f>IF(ISERR(FIND(BU$4,Stac!$T65))=FALSE,IF(ISERR(FIND(CONCATENATE(BU$4,"+"),Stac!$T65))=FALSE,IF(ISERR(FIND(CONCATENATE(BU$4,"++"),Stac!$T65))=FALSE,IF(ISERR(FIND(CONCATENATE(BU$4,"+++"),Stac!$T65))=FALSE,"+++","++"),"+")," ")," ")</f>
        <v/>
      </c>
    </row>
    <row r="65" spans="1:73" ht="25.5">
      <c r="A65" s="88" t="str">
        <f>Stac!C66</f>
        <v>Programowanie sterowników PLC i regulatorów przemysłowych</v>
      </c>
      <c r="B65" s="47" t="str">
        <f>IF(ISERR(FIND(B$4,Stac!$R66))=FALSE,IF(ISERR(FIND(CONCATENATE(B$4,"+"),Stac!$R66))=FALSE,IF(ISERR(FIND(CONCATENATE(B$4,"++"),Stac!$R66))=FALSE,IF(ISERR(FIND(CONCATENATE(B$4,"+++"),Stac!$R66))=FALSE,"+++","++"),"+")," ")," ")</f>
        <v/>
      </c>
      <c r="C65" s="47" t="str">
        <f>IF(ISERR(FIND(C$4,Stac!$R66))=FALSE,IF(ISERR(FIND(CONCATENATE(C$4,"+"),Stac!$R66))=FALSE,IF(ISERR(FIND(CONCATENATE(C$4,"++"),Stac!$R66))=FALSE,IF(ISERR(FIND(CONCATENATE(C$4,"+++"),Stac!$R66))=FALSE,"+++","++"),"+")," ")," ")</f>
        <v/>
      </c>
      <c r="D65" s="47" t="str">
        <f>IF(ISERR(FIND(D$4,Stac!$R66))=FALSE,IF(ISERR(FIND(CONCATENATE(D$4,"+"),Stac!$R66))=FALSE,IF(ISERR(FIND(CONCATENATE(D$4,"++"),Stac!$R66))=FALSE,IF(ISERR(FIND(CONCATENATE(D$4,"+++"),Stac!$R66))=FALSE,"+++","++"),"+")," ")," ")</f>
        <v/>
      </c>
      <c r="E65" s="47" t="str">
        <f>IF(ISERR(FIND(E$4,Stac!$R66))=FALSE,IF(ISERR(FIND(CONCATENATE(E$4,"+"),Stac!$R66))=FALSE,IF(ISERR(FIND(CONCATENATE(E$4,"++"),Stac!$R66))=FALSE,IF(ISERR(FIND(CONCATENATE(E$4,"+++"),Stac!$R66))=FALSE,"+++","++"),"+")," ")," ")</f>
        <v/>
      </c>
      <c r="F65" s="47" t="str">
        <f>IF(ISERR(FIND(F$4,Stac!$R66))=FALSE,IF(ISERR(FIND(CONCATENATE(F$4,"+"),Stac!$R66))=FALSE,IF(ISERR(FIND(CONCATENATE(F$4,"++"),Stac!$R66))=FALSE,IF(ISERR(FIND(CONCATENATE(F$4,"+++"),Stac!$R66))=FALSE,"+++","++"),"+")," ")," ")</f>
        <v/>
      </c>
      <c r="G65" s="47" t="str">
        <f>IF(ISERR(FIND(G$4,Stac!$R66))=FALSE,IF(ISERR(FIND(CONCATENATE(G$4,"+"),Stac!$R66))=FALSE,IF(ISERR(FIND(CONCATENATE(G$4,"++"),Stac!$R66))=FALSE,IF(ISERR(FIND(CONCATENATE(G$4,"+++"),Stac!$R66))=FALSE,"+++","++"),"+")," ")," ")</f>
        <v/>
      </c>
      <c r="H65" s="47" t="str">
        <f>IF(ISERR(FIND(H$4,Stac!$R66))=FALSE,IF(ISERR(FIND(CONCATENATE(H$4,"+"),Stac!$R66))=FALSE,IF(ISERR(FIND(CONCATENATE(H$4,"++"),Stac!$R66))=FALSE,IF(ISERR(FIND(CONCATENATE(H$4,"+++"),Stac!$R66))=FALSE,"+++","++"),"+")," ")," ")</f>
        <v/>
      </c>
      <c r="I65" s="47" t="str">
        <f>IF(ISERR(FIND(I$4,Stac!$R66))=FALSE,IF(ISERR(FIND(CONCATENATE(I$4,"+"),Stac!$R66))=FALSE,IF(ISERR(FIND(CONCATENATE(I$4,"++"),Stac!$R66))=FALSE,IF(ISERR(FIND(CONCATENATE(I$4,"+++"),Stac!$R66))=FALSE,"+++","++"),"+")," ")," ")</f>
        <v/>
      </c>
      <c r="J65" s="47" t="str">
        <f>IF(ISERR(FIND(J$4,Stac!$R66))=FALSE,IF(ISERR(FIND(CONCATENATE(J$4,"+"),Stac!$R66))=FALSE,IF(ISERR(FIND(CONCATENATE(J$4,"++"),Stac!$R66))=FALSE,IF(ISERR(FIND(CONCATENATE(J$4,"+++"),Stac!$R66))=FALSE,"+++","++"),"+")," ")," ")</f>
        <v/>
      </c>
      <c r="K65" s="47" t="str">
        <f>IF(ISERR(FIND(K$4,Stac!$R66))=FALSE,IF(ISERR(FIND(CONCATENATE(K$4,"+"),Stac!$R66))=FALSE,IF(ISERR(FIND(CONCATENATE(K$4,"++"),Stac!$R66))=FALSE,IF(ISERR(FIND(CONCATENATE(K$4,"+++"),Stac!$R66))=FALSE,"+++","++"),"+")," ")," ")</f>
        <v/>
      </c>
      <c r="L65" s="47" t="str">
        <f>IF(ISERR(FIND(L$4,Stac!$R66))=FALSE,IF(ISERR(FIND(CONCATENATE(L$4,"+"),Stac!$R66))=FALSE,IF(ISERR(FIND(CONCATENATE(L$4,"++"),Stac!$R66))=FALSE,IF(ISERR(FIND(CONCATENATE(L$4,"+++"),Stac!$R66))=FALSE,"+++","++"),"+")," ")," ")</f>
        <v/>
      </c>
      <c r="M65" s="47" t="str">
        <f>IF(ISERR(FIND(M$4,Stac!$R66))=FALSE,IF(ISERR(FIND(CONCATENATE(M$4,"+"),Stac!$R66))=FALSE,IF(ISERR(FIND(CONCATENATE(M$4,"++"),Stac!$R66))=FALSE,IF(ISERR(FIND(CONCATENATE(M$4,"+++"),Stac!$R66))=FALSE,"+++","++"),"+")," ")," ")</f>
        <v/>
      </c>
      <c r="N65" s="47" t="str">
        <f>IF(ISERR(FIND(N$4,Stac!$R66))=FALSE,IF(ISERR(FIND(CONCATENATE(N$4,"+"),Stac!$R66))=FALSE,IF(ISERR(FIND(CONCATENATE(N$4,"++"),Stac!$R66))=FALSE,IF(ISERR(FIND(CONCATENATE(N$4,"+++"),Stac!$R66))=FALSE,"+++","++"),"+")," ")," ")</f>
        <v>+</v>
      </c>
      <c r="O65" s="47" t="str">
        <f>IF(ISERR(FIND(O$4,Stac!$R66))=FALSE,IF(ISERR(FIND(CONCATENATE(O$4,"+"),Stac!$R66))=FALSE,IF(ISERR(FIND(CONCATENATE(O$4,"++"),Stac!$R66))=FALSE,IF(ISERR(FIND(CONCATENATE(O$4,"+++"),Stac!$R66))=FALSE,"+++","++"),"+")," ")," ")</f>
        <v/>
      </c>
      <c r="P65" s="47" t="str">
        <f>IF(ISERR(FIND(P$4,Stac!$R66))=FALSE,IF(ISERR(FIND(CONCATENATE(P$4,"+"),Stac!$R66))=FALSE,IF(ISERR(FIND(CONCATENATE(P$4,"++"),Stac!$R66))=FALSE,IF(ISERR(FIND(CONCATENATE(P$4,"+++"),Stac!$R66))=FALSE,"+++","++"),"+")," ")," ")</f>
        <v/>
      </c>
      <c r="Q65" s="47" t="str">
        <f>IF(ISERR(FIND(Q$4,Stac!$R66))=FALSE,IF(ISERR(FIND(CONCATENATE(Q$4,"+"),Stac!$R66))=FALSE,IF(ISERR(FIND(CONCATENATE(Q$4,"++"),Stac!$R66))=FALSE,IF(ISERR(FIND(CONCATENATE(Q$4,"+++"),Stac!$R66))=FALSE,"+++","++"),"+")," ")," ")</f>
        <v>++</v>
      </c>
      <c r="R65" s="47" t="str">
        <f>IF(ISERR(FIND(R$4,Stac!$R66))=FALSE,IF(ISERR(FIND(CONCATENATE(R$4,"+"),Stac!$R66))=FALSE,IF(ISERR(FIND(CONCATENATE(R$4,"++"),Stac!$R66))=FALSE,IF(ISERR(FIND(CONCATENATE(R$4,"+++"),Stac!$R66))=FALSE,"+++","++"),"+")," ")," ")</f>
        <v/>
      </c>
      <c r="S65" s="47" t="str">
        <f>IF(ISERR(FIND(S$4,Stac!$R66))=FALSE,IF(ISERR(FIND(CONCATENATE(S$4,"+"),Stac!$R66))=FALSE,IF(ISERR(FIND(CONCATENATE(S$4,"++"),Stac!$R66))=FALSE,IF(ISERR(FIND(CONCATENATE(S$4,"+++"),Stac!$R66))=FALSE,"+++","++"),"+")," ")," ")</f>
        <v/>
      </c>
      <c r="T65" s="47" t="str">
        <f>IF(ISERR(FIND(T$4,Stac!$R66))=FALSE,IF(ISERR(FIND(CONCATENATE(T$4,"+"),Stac!$R66))=FALSE,IF(ISERR(FIND(CONCATENATE(T$4,"++"),Stac!$R66))=FALSE,IF(ISERR(FIND(CONCATENATE(T$4,"+++"),Stac!$R66))=FALSE,"+++","++"),"+")," ")," ")</f>
        <v>+++</v>
      </c>
      <c r="U65" s="47" t="str">
        <f>IF(ISERR(FIND(U$4,Stac!$R66))=FALSE,IF(ISERR(FIND(CONCATENATE(U$4,"+"),Stac!$R66))=FALSE,IF(ISERR(FIND(CONCATENATE(U$4,"++"),Stac!$R66))=FALSE,IF(ISERR(FIND(CONCATENATE(U$4,"+++"),Stac!$R66))=FALSE,"+++","++"),"+")," ")," ")</f>
        <v/>
      </c>
      <c r="V65" s="47" t="str">
        <f>IF(ISERR(FIND(V$4,Stac!$R66))=FALSE,IF(ISERR(FIND(CONCATENATE(V$4,"+"),Stac!$R66))=FALSE,IF(ISERR(FIND(CONCATENATE(V$4,"++"),Stac!$R66))=FALSE,IF(ISERR(FIND(CONCATENATE(V$4,"+++"),Stac!$R66))=FALSE,"+++","++"),"+")," ")," ")</f>
        <v/>
      </c>
      <c r="W65" s="47" t="str">
        <f>IF(ISERR(FIND(W$4,Stac!$R66))=FALSE,IF(ISERR(FIND(CONCATENATE(W$4,"+"),Stac!$R66))=FALSE,IF(ISERR(FIND(CONCATENATE(W$4,"++"),Stac!$R66))=FALSE,IF(ISERR(FIND(CONCATENATE(W$4,"+++"),Stac!$R66))=FALSE,"+++","++"),"+")," ")," ")</f>
        <v/>
      </c>
      <c r="X65" s="47" t="str">
        <f>IF(ISERR(FIND(X$4,Stac!$R66))=FALSE,IF(ISERR(FIND(CONCATENATE(X$4,"+"),Stac!$R66))=FALSE,IF(ISERR(FIND(CONCATENATE(X$4,"++"),Stac!$R66))=FALSE,IF(ISERR(FIND(CONCATENATE(X$4,"+++"),Stac!$R66))=FALSE,"+++","++"),"+")," ")," ")</f>
        <v>++</v>
      </c>
      <c r="Y65" s="47" t="str">
        <f>IF(ISERR(FIND(Y$4,Stac!$R66))=FALSE,IF(ISERR(FIND(CONCATENATE(Y$4,"+"),Stac!$R66))=FALSE,IF(ISERR(FIND(CONCATENATE(Y$4,"++"),Stac!$R66))=FALSE,IF(ISERR(FIND(CONCATENATE(Y$4,"+++"),Stac!$R66))=FALSE,"+++","++"),"+")," ")," ")</f>
        <v/>
      </c>
      <c r="Z65" s="47" t="str">
        <f>IF(ISERR(FIND(Z$4,Stac!$R66))=FALSE,IF(ISERR(FIND(CONCATENATE(Z$4,"+"),Stac!$R66))=FALSE,IF(ISERR(FIND(CONCATENATE(Z$4,"++"),Stac!$R66))=FALSE,IF(ISERR(FIND(CONCATENATE(Z$4,"+++"),Stac!$R66))=FALSE,"+++","++"),"+")," ")," ")</f>
        <v/>
      </c>
      <c r="AA65" s="47" t="str">
        <f>IF(ISERR(FIND(AA$4,Stac!$R66))=FALSE,IF(ISERR(FIND(CONCATENATE(AA$4,"+"),Stac!$R66))=FALSE,IF(ISERR(FIND(CONCATENATE(AA$4,"++"),Stac!$R66))=FALSE,IF(ISERR(FIND(CONCATENATE(AA$4,"+++"),Stac!$R66))=FALSE,"+++","++"),"+")," ")," ")</f>
        <v/>
      </c>
      <c r="AB65" s="47" t="str">
        <f>IF(ISERR(FIND(AB$4,Stac!$R66))=FALSE,IF(ISERR(FIND(CONCATENATE(AB$4,"+"),Stac!$R66))=FALSE,IF(ISERR(FIND(CONCATENATE(AB$4,"++"),Stac!$R66))=FALSE,IF(ISERR(FIND(CONCATENATE(AB$4,"+++"),Stac!$R66))=FALSE,"+++","++"),"+")," ")," ")</f>
        <v/>
      </c>
      <c r="AC65" s="47" t="str">
        <f>IF(ISERR(FIND(AC$4,Stac!$R66))=FALSE,IF(ISERR(FIND(CONCATENATE(AC$4,"+"),Stac!$R66))=FALSE,IF(ISERR(FIND(CONCATENATE(AC$4,"++"),Stac!$R66))=FALSE,IF(ISERR(FIND(CONCATENATE(AC$4,"+++"),Stac!$R66))=FALSE,"+++","++"),"+")," ")," ")</f>
        <v/>
      </c>
      <c r="AD65" s="112" t="str">
        <f>Stac!C66</f>
        <v>Programowanie sterowników PLC i regulatorów przemysłowych</v>
      </c>
      <c r="AE65" s="47" t="str">
        <f>IF(ISERR(FIND(AE$4,Stac!$S66))=FALSE,IF(ISERR(FIND(CONCATENATE(AE$4,"+"),Stac!$S66))=FALSE,IF(ISERR(FIND(CONCATENATE(AE$4,"++"),Stac!$S66))=FALSE,IF(ISERR(FIND(CONCATENATE(AE$4,"+++"),Stac!$S66))=FALSE,"+++","++"),"+")," ")," ")</f>
        <v/>
      </c>
      <c r="AF65" s="47" t="str">
        <f>IF(ISERR(FIND(AF$4,Stac!$S66))=FALSE,IF(ISERR(FIND(CONCATENATE(AF$4,"+"),Stac!$S66))=FALSE,IF(ISERR(FIND(CONCATENATE(AF$4,"++"),Stac!$S66))=FALSE,IF(ISERR(FIND(CONCATENATE(AF$4,"+++"),Stac!$S66))=FALSE,"+++","++"),"+")," ")," ")</f>
        <v/>
      </c>
      <c r="AG65" s="47" t="str">
        <f>IF(ISERR(FIND(AG$4,Stac!$S66))=FALSE,IF(ISERR(FIND(CONCATENATE(AG$4,"+"),Stac!$S66))=FALSE,IF(ISERR(FIND(CONCATENATE(AG$4,"++"),Stac!$S66))=FALSE,IF(ISERR(FIND(CONCATENATE(AG$4,"+++"),Stac!$S66))=FALSE,"+++","++"),"+")," ")," ")</f>
        <v/>
      </c>
      <c r="AH65" s="47" t="str">
        <f>IF(ISERR(FIND(AH$4,Stac!$S66))=FALSE,IF(ISERR(FIND(CONCATENATE(AH$4,"+"),Stac!$S66))=FALSE,IF(ISERR(FIND(CONCATENATE(AH$4,"++"),Stac!$S66))=FALSE,IF(ISERR(FIND(CONCATENATE(AH$4,"+++"),Stac!$S66))=FALSE,"+++","++"),"+")," ")," ")</f>
        <v/>
      </c>
      <c r="AI65" s="47" t="str">
        <f>IF(ISERR(FIND(AI$4,Stac!$S66))=FALSE,IF(ISERR(FIND(CONCATENATE(AI$4,"+"),Stac!$S66))=FALSE,IF(ISERR(FIND(CONCATENATE(AI$4,"++"),Stac!$S66))=FALSE,IF(ISERR(FIND(CONCATENATE(AI$4,"+++"),Stac!$S66))=FALSE,"+++","++"),"+")," ")," ")</f>
        <v/>
      </c>
      <c r="AJ65" s="47" t="str">
        <f>IF(ISERR(FIND(AJ$4,Stac!$S66))=FALSE,IF(ISERR(FIND(CONCATENATE(AJ$4,"+"),Stac!$S66))=FALSE,IF(ISERR(FIND(CONCATENATE(AJ$4,"++"),Stac!$S66))=FALSE,IF(ISERR(FIND(CONCATENATE(AJ$4,"+++"),Stac!$S66))=FALSE,"+++","++"),"+")," ")," ")</f>
        <v/>
      </c>
      <c r="AK65" s="47" t="str">
        <f>IF(ISERR(FIND(AK$4,Stac!$S66))=FALSE,IF(ISERR(FIND(CONCATENATE(AK$4,"+"),Stac!$S66))=FALSE,IF(ISERR(FIND(CONCATENATE(AK$4,"++"),Stac!$S66))=FALSE,IF(ISERR(FIND(CONCATENATE(AK$4,"+++"),Stac!$S66))=FALSE,"+++","++"),"+")," ")," ")</f>
        <v/>
      </c>
      <c r="AL65" s="47" t="str">
        <f>IF(ISERR(FIND(AL$4,Stac!$S66))=FALSE,IF(ISERR(FIND(CONCATENATE(AL$4,"+"),Stac!$S66))=FALSE,IF(ISERR(FIND(CONCATENATE(AL$4,"++"),Stac!$S66))=FALSE,IF(ISERR(FIND(CONCATENATE(AL$4,"+++"),Stac!$S66))=FALSE,"+++","++"),"+")," ")," ")</f>
        <v/>
      </c>
      <c r="AM65" s="47" t="str">
        <f>IF(ISERR(FIND(AM$4,Stac!$S66))=FALSE,IF(ISERR(FIND(CONCATENATE(AM$4,"+"),Stac!$S66))=FALSE,IF(ISERR(FIND(CONCATENATE(AM$4,"++"),Stac!$S66))=FALSE,IF(ISERR(FIND(CONCATENATE(AM$4,"+++"),Stac!$S66))=FALSE,"+++","++"),"+")," ")," ")</f>
        <v/>
      </c>
      <c r="AN65" s="47" t="str">
        <f>IF(ISERR(FIND(AN$4,Stac!$S66))=FALSE,IF(ISERR(FIND(CONCATENATE(AN$4,"+"),Stac!$S66))=FALSE,IF(ISERR(FIND(CONCATENATE(AN$4,"++"),Stac!$S66))=FALSE,IF(ISERR(FIND(CONCATENATE(AN$4,"+++"),Stac!$S66))=FALSE,"+++","++"),"+")," ")," ")</f>
        <v/>
      </c>
      <c r="AO65" s="47" t="str">
        <f>IF(ISERR(FIND(AO$4,Stac!$S66))=FALSE,IF(ISERR(FIND(CONCATENATE(AO$4,"+"),Stac!$S66))=FALSE,IF(ISERR(FIND(CONCATENATE(AO$4,"++"),Stac!$S66))=FALSE,IF(ISERR(FIND(CONCATENATE(AO$4,"+++"),Stac!$S66))=FALSE,"+++","++"),"+")," ")," ")</f>
        <v/>
      </c>
      <c r="AP65" s="47" t="str">
        <f>IF(ISERR(FIND(AP$4,Stac!$S66))=FALSE,IF(ISERR(FIND(CONCATENATE(AP$4,"+"),Stac!$S66))=FALSE,IF(ISERR(FIND(CONCATENATE(AP$4,"++"),Stac!$S66))=FALSE,IF(ISERR(FIND(CONCATENATE(AP$4,"+++"),Stac!$S66))=FALSE,"+++","++"),"+")," ")," ")</f>
        <v/>
      </c>
      <c r="AQ65" s="47" t="str">
        <f>IF(ISERR(FIND(AQ$4,Stac!$S66))=FALSE,IF(ISERR(FIND(CONCATENATE(AQ$4,"+"),Stac!$S66))=FALSE,IF(ISERR(FIND(CONCATENATE(AQ$4,"++"),Stac!$S66))=FALSE,IF(ISERR(FIND(CONCATENATE(AQ$4,"+++"),Stac!$S66))=FALSE,"+++","++"),"+")," ")," ")</f>
        <v/>
      </c>
      <c r="AR65" s="47" t="str">
        <f>IF(ISERR(FIND(AR$4,Stac!$S66))=FALSE,IF(ISERR(FIND(CONCATENATE(AR$4,"+"),Stac!$S66))=FALSE,IF(ISERR(FIND(CONCATENATE(AR$4,"++"),Stac!$S66))=FALSE,IF(ISERR(FIND(CONCATENATE(AR$4,"+++"),Stac!$S66))=FALSE,"+++","++"),"+")," ")," ")</f>
        <v/>
      </c>
      <c r="AS65" s="47" t="str">
        <f>IF(ISERR(FIND(AS$4,Stac!$S66))=FALSE,IF(ISERR(FIND(CONCATENATE(AS$4,"+"),Stac!$S66))=FALSE,IF(ISERR(FIND(CONCATENATE(AS$4,"++"),Stac!$S66))=FALSE,IF(ISERR(FIND(CONCATENATE(AS$4,"+++"),Stac!$S66))=FALSE,"+++","++"),"+")," ")," ")</f>
        <v/>
      </c>
      <c r="AT65" s="47" t="str">
        <f>IF(ISERR(FIND(AT$4,Stac!$S66))=FALSE,IF(ISERR(FIND(CONCATENATE(AT$4,"+"),Stac!$S66))=FALSE,IF(ISERR(FIND(CONCATENATE(AT$4,"++"),Stac!$S66))=FALSE,IF(ISERR(FIND(CONCATENATE(AT$4,"+++"),Stac!$S66))=FALSE,"+++","++"),"+")," ")," ")</f>
        <v/>
      </c>
      <c r="AU65" s="47" t="str">
        <f>IF(ISERR(FIND(AU$4,Stac!$S66))=FALSE,IF(ISERR(FIND(CONCATENATE(AU$4,"+"),Stac!$S66))=FALSE,IF(ISERR(FIND(CONCATENATE(AU$4,"++"),Stac!$S66))=FALSE,IF(ISERR(FIND(CONCATENATE(AU$4,"+++"),Stac!$S66))=FALSE,"+++","++"),"+")," ")," ")</f>
        <v/>
      </c>
      <c r="AV65" s="47" t="str">
        <f>IF(ISERR(FIND(AV$4,Stac!$S66))=FALSE,IF(ISERR(FIND(CONCATENATE(AV$4,"+"),Stac!$S66))=FALSE,IF(ISERR(FIND(CONCATENATE(AV$4,"++"),Stac!$S66))=FALSE,IF(ISERR(FIND(CONCATENATE(AV$4,"+++"),Stac!$S66))=FALSE,"+++","++"),"+")," ")," ")</f>
        <v>+++</v>
      </c>
      <c r="AW65" s="47" t="str">
        <f>IF(ISERR(FIND(AW$4,Stac!$S66))=FALSE,IF(ISERR(FIND(CONCATENATE(AW$4,"+"),Stac!$S66))=FALSE,IF(ISERR(FIND(CONCATENATE(AW$4,"++"),Stac!$S66))=FALSE,IF(ISERR(FIND(CONCATENATE(AW$4,"+++"),Stac!$S66))=FALSE,"+++","++"),"+")," ")," ")</f>
        <v/>
      </c>
      <c r="AX65" s="47" t="str">
        <f>IF(ISERR(FIND(AX$4,Stac!$S66))=FALSE,IF(ISERR(FIND(CONCATENATE(AX$4,"+"),Stac!$S66))=FALSE,IF(ISERR(FIND(CONCATENATE(AX$4,"++"),Stac!$S66))=FALSE,IF(ISERR(FIND(CONCATENATE(AX$4,"+++"),Stac!$S66))=FALSE,"+++","++"),"+")," ")," ")</f>
        <v/>
      </c>
      <c r="AY65" s="47" t="str">
        <f>IF(ISERR(FIND(AY$4,Stac!$S66))=FALSE,IF(ISERR(FIND(CONCATENATE(AY$4,"+"),Stac!$S66))=FALSE,IF(ISERR(FIND(CONCATENATE(AY$4,"++"),Stac!$S66))=FALSE,IF(ISERR(FIND(CONCATENATE(AY$4,"+++"),Stac!$S66))=FALSE,"+++","++"),"+")," ")," ")</f>
        <v/>
      </c>
      <c r="AZ65" s="47" t="str">
        <f>IF(ISERR(FIND(AZ$4,Stac!$S66))=FALSE,IF(ISERR(FIND(CONCATENATE(AZ$4,"+"),Stac!$S66))=FALSE,IF(ISERR(FIND(CONCATENATE(AZ$4,"++"),Stac!$S66))=FALSE,IF(ISERR(FIND(CONCATENATE(AZ$4,"+++"),Stac!$S66))=FALSE,"+++","++"),"+")," ")," ")</f>
        <v/>
      </c>
      <c r="BA65" s="47" t="str">
        <f>IF(ISERR(FIND(BA$4,Stac!$S66))=FALSE,IF(ISERR(FIND(CONCATENATE(BA$4,"+"),Stac!$S66))=FALSE,IF(ISERR(FIND(CONCATENATE(BA$4,"++"),Stac!$S66))=FALSE,IF(ISERR(FIND(CONCATENATE(BA$4,"+++"),Stac!$S66))=FALSE,"+++","++"),"+")," ")," ")</f>
        <v/>
      </c>
      <c r="BB65" s="47" t="str">
        <f>IF(ISERR(FIND(BB$4,Stac!$S66))=FALSE,IF(ISERR(FIND(CONCATENATE(BB$4,"+"),Stac!$S66))=FALSE,IF(ISERR(FIND(CONCATENATE(BB$4,"++"),Stac!$S66))=FALSE,IF(ISERR(FIND(CONCATENATE(BB$4,"+++"),Stac!$S66))=FALSE,"+++","++"),"+")," ")," ")</f>
        <v>++</v>
      </c>
      <c r="BC65" s="47" t="str">
        <f>IF(ISERR(FIND(BC$4,Stac!$S66))=FALSE,IF(ISERR(FIND(CONCATENATE(BC$4,"+"),Stac!$S66))=FALSE,IF(ISERR(FIND(CONCATENATE(BC$4,"++"),Stac!$S66))=FALSE,IF(ISERR(FIND(CONCATENATE(BC$4,"+++"),Stac!$S66))=FALSE,"+++","++"),"+")," ")," ")</f>
        <v/>
      </c>
      <c r="BD65" s="47" t="str">
        <f>IF(ISERR(FIND(BD$4,Stac!$S66))=FALSE,IF(ISERR(FIND(CONCATENATE(BD$4,"+"),Stac!$S66))=FALSE,IF(ISERR(FIND(CONCATENATE(BD$4,"++"),Stac!$S66))=FALSE,IF(ISERR(FIND(CONCATENATE(BD$4,"+++"),Stac!$S66))=FALSE,"+++","++"),"+")," ")," ")</f>
        <v/>
      </c>
      <c r="BE65" s="47" t="str">
        <f>IF(ISERR(FIND(BE$4,Stac!$S66))=FALSE,IF(ISERR(FIND(CONCATENATE(BE$4,"+"),Stac!$S66))=FALSE,IF(ISERR(FIND(CONCATENATE(BE$4,"++"),Stac!$S66))=FALSE,IF(ISERR(FIND(CONCATENATE(BE$4,"+++"),Stac!$S66))=FALSE,"+++","++"),"+")," ")," ")</f>
        <v>+++</v>
      </c>
      <c r="BF65" s="47" t="str">
        <f>IF(ISERR(FIND(BF$4,Stac!$S66))=FALSE,IF(ISERR(FIND(CONCATENATE(BF$4,"+"),Stac!$S66))=FALSE,IF(ISERR(FIND(CONCATENATE(BF$4,"++"),Stac!$S66))=FALSE,IF(ISERR(FIND(CONCATENATE(BF$4,"+++"),Stac!$S66))=FALSE,"+++","++"),"+")," ")," ")</f>
        <v/>
      </c>
      <c r="BG65" s="47" t="str">
        <f>IF(ISERR(FIND(BG$4,Stac!$S66))=FALSE,IF(ISERR(FIND(CONCATENATE(BG$4,"+"),Stac!$S66))=FALSE,IF(ISERR(FIND(CONCATENATE(BG$4,"++"),Stac!$S66))=FALSE,IF(ISERR(FIND(CONCATENATE(BG$4,"+++"),Stac!$S66))=FALSE,"+++","++"),"+")," ")," ")</f>
        <v/>
      </c>
      <c r="BH65" s="47" t="str">
        <f>IF(ISERR(FIND(BH$4,Stac!$S66))=FALSE,IF(ISERR(FIND(CONCATENATE(BH$4,"+"),Stac!$S66))=FALSE,IF(ISERR(FIND(CONCATENATE(BH$4,"++"),Stac!$S66))=FALSE,IF(ISERR(FIND(CONCATENATE(BH$4,"+++"),Stac!$S66))=FALSE,"+++","++"),"+")," ")," ")</f>
        <v/>
      </c>
      <c r="BI65" s="47" t="str">
        <f>IF(ISERR(FIND(BI$4,Stac!$S66))=FALSE,IF(ISERR(FIND(CONCATENATE(BI$4,"+"),Stac!$S66))=FALSE,IF(ISERR(FIND(CONCATENATE(BI$4,"++"),Stac!$S66))=FALSE,IF(ISERR(FIND(CONCATENATE(BI$4,"+++"),Stac!$S66))=FALSE,"+++","++"),"+")," ")," ")</f>
        <v/>
      </c>
      <c r="BJ65" s="47" t="str">
        <f>IF(ISERR(FIND(BJ$4,Stac!$S66))=FALSE,IF(ISERR(FIND(CONCATENATE(BJ$4,"+"),Stac!$S66))=FALSE,IF(ISERR(FIND(CONCATENATE(BJ$4,"++"),Stac!$S66))=FALSE,IF(ISERR(FIND(CONCATENATE(BJ$4,"+++"),Stac!$S66))=FALSE,"+++","++"),"+")," ")," ")</f>
        <v/>
      </c>
      <c r="BK65" s="47" t="str">
        <f>IF(ISERR(FIND(BK$4,Stac!$S66))=FALSE,IF(ISERR(FIND(CONCATENATE(BK$4,"+"),Stac!$S66))=FALSE,IF(ISERR(FIND(CONCATENATE(BK$4,"++"),Stac!$S66))=FALSE,IF(ISERR(FIND(CONCATENATE(BK$4,"+++"),Stac!$S66))=FALSE,"+++","++"),"+")," ")," ")</f>
        <v/>
      </c>
      <c r="BL65" s="47" t="str">
        <f>IF(ISERR(FIND(BL$4,Stac!$S66))=FALSE,IF(ISERR(FIND(CONCATENATE(BL$4,"+"),Stac!$S66))=FALSE,IF(ISERR(FIND(CONCATENATE(BL$4,"++"),Stac!$S66))=FALSE,IF(ISERR(FIND(CONCATENATE(BL$4,"+++"),Stac!$S66))=FALSE,"+++","++"),"+")," ")," ")</f>
        <v/>
      </c>
      <c r="BM65" s="47" t="str">
        <f>IF(ISERR(FIND(BM$4,Stac!$S66))=FALSE,IF(ISERR(FIND(CONCATENATE(BM$4,"+"),Stac!$S66))=FALSE,IF(ISERR(FIND(CONCATENATE(BM$4,"++"),Stac!$S66))=FALSE,IF(ISERR(FIND(CONCATENATE(BM$4,"+++"),Stac!$S66))=FALSE,"+++","++"),"+")," ")," ")</f>
        <v/>
      </c>
      <c r="BN65" s="112" t="str">
        <f>Stac!C66</f>
        <v>Programowanie sterowników PLC i regulatorów przemysłowych</v>
      </c>
      <c r="BO65" s="47" t="str">
        <f>IF(ISERR(FIND(BO$4,Stac!$T66))=FALSE,IF(ISERR(FIND(CONCATENATE(BO$4,"+"),Stac!$T66))=FALSE,IF(ISERR(FIND(CONCATENATE(BO$4,"++"),Stac!$T66))=FALSE,IF(ISERR(FIND(CONCATENATE(BO$4,"+++"),Stac!$T66))=FALSE,"+++","++"),"+")," ")," ")</f>
        <v/>
      </c>
      <c r="BP65" s="47" t="str">
        <f>IF(ISERR(FIND(BP$4,Stac!$T66))=FALSE,IF(ISERR(FIND(CONCATENATE(BP$4,"+"),Stac!$T66))=FALSE,IF(ISERR(FIND(CONCATENATE(BP$4,"++"),Stac!$T66))=FALSE,IF(ISERR(FIND(CONCATENATE(BP$4,"+++"),Stac!$T66))=FALSE,"+++","++"),"+")," ")," ")</f>
        <v/>
      </c>
      <c r="BQ65" s="47" t="str">
        <f>IF(ISERR(FIND(BQ$4,Stac!$T66))=FALSE,IF(ISERR(FIND(CONCATENATE(BQ$4,"+"),Stac!$T66))=FALSE,IF(ISERR(FIND(CONCATENATE(BQ$4,"++"),Stac!$T66))=FALSE,IF(ISERR(FIND(CONCATENATE(BQ$4,"+++"),Stac!$T66))=FALSE,"+++","++"),"+")," ")," ")</f>
        <v/>
      </c>
      <c r="BR65" s="47" t="str">
        <f>IF(ISERR(FIND(BR$4,Stac!$T66))=FALSE,IF(ISERR(FIND(CONCATENATE(BR$4,"+"),Stac!$T66))=FALSE,IF(ISERR(FIND(CONCATENATE(BR$4,"++"),Stac!$T66))=FALSE,IF(ISERR(FIND(CONCATENATE(BR$4,"+++"),Stac!$T66))=FALSE,"+++","++"),"+")," ")," ")</f>
        <v/>
      </c>
      <c r="BS65" s="47" t="str">
        <f>IF(ISERR(FIND(BS$4,Stac!$T66))=FALSE,IF(ISERR(FIND(CONCATENATE(BS$4,"+"),Stac!$T66))=FALSE,IF(ISERR(FIND(CONCATENATE(BS$4,"++"),Stac!$T66))=FALSE,IF(ISERR(FIND(CONCATENATE(BS$4,"+++"),Stac!$T66))=FALSE,"+++","++"),"+")," ")," ")</f>
        <v>++</v>
      </c>
      <c r="BT65" s="47" t="str">
        <f>IF(ISERR(FIND(BT$4,Stac!$T66))=FALSE,IF(ISERR(FIND(CONCATENATE(BT$4,"+"),Stac!$T66))=FALSE,IF(ISERR(FIND(CONCATENATE(BT$4,"++"),Stac!$T66))=FALSE,IF(ISERR(FIND(CONCATENATE(BT$4,"+++"),Stac!$T66))=FALSE,"+++","++"),"+")," ")," ")</f>
        <v/>
      </c>
      <c r="BU65" s="47" t="str">
        <f>IF(ISERR(FIND(BU$4,Stac!$T66))=FALSE,IF(ISERR(FIND(CONCATENATE(BU$4,"+"),Stac!$T66))=FALSE,IF(ISERR(FIND(CONCATENATE(BU$4,"++"),Stac!$T66))=FALSE,IF(ISERR(FIND(CONCATENATE(BU$4,"+++"),Stac!$T66))=FALSE,"+++","++"),"+")," ")," ")</f>
        <v/>
      </c>
    </row>
    <row r="66" spans="1:73" ht="38.25">
      <c r="A66" s="88" t="str">
        <f>Stac!C67</f>
        <v>Przedmiot obieralny 4: Układy sterowania optymalnego / Projektowanie układów regulacji</v>
      </c>
      <c r="B66" s="47" t="str">
        <f>IF(ISERR(FIND(B$4,Stac!$R67))=FALSE,IF(ISERR(FIND(CONCATENATE(B$4,"+"),Stac!$R67))=FALSE,IF(ISERR(FIND(CONCATENATE(B$4,"++"),Stac!$R67))=FALSE,IF(ISERR(FIND(CONCATENATE(B$4,"+++"),Stac!$R67))=FALSE,"+++","++"),"+")," ")," ")</f>
        <v>+</v>
      </c>
      <c r="C66" s="47" t="str">
        <f>IF(ISERR(FIND(C$4,Stac!$R67))=FALSE,IF(ISERR(FIND(CONCATENATE(C$4,"+"),Stac!$R67))=FALSE,IF(ISERR(FIND(CONCATENATE(C$4,"++"),Stac!$R67))=FALSE,IF(ISERR(FIND(CONCATENATE(C$4,"+++"),Stac!$R67))=FALSE,"+++","++"),"+")," ")," ")</f>
        <v/>
      </c>
      <c r="D66" s="47" t="str">
        <f>IF(ISERR(FIND(D$4,Stac!$R67))=FALSE,IF(ISERR(FIND(CONCATENATE(D$4,"+"),Stac!$R67))=FALSE,IF(ISERR(FIND(CONCATENATE(D$4,"++"),Stac!$R67))=FALSE,IF(ISERR(FIND(CONCATENATE(D$4,"+++"),Stac!$R67))=FALSE,"+++","++"),"+")," ")," ")</f>
        <v/>
      </c>
      <c r="E66" s="47" t="str">
        <f>IF(ISERR(FIND(E$4,Stac!$R67))=FALSE,IF(ISERR(FIND(CONCATENATE(E$4,"+"),Stac!$R67))=FALSE,IF(ISERR(FIND(CONCATENATE(E$4,"++"),Stac!$R67))=FALSE,IF(ISERR(FIND(CONCATENATE(E$4,"+++"),Stac!$R67))=FALSE,"+++","++"),"+")," ")," ")</f>
        <v/>
      </c>
      <c r="F66" s="47" t="str">
        <f>IF(ISERR(FIND(F$4,Stac!$R67))=FALSE,IF(ISERR(FIND(CONCATENATE(F$4,"+"),Stac!$R67))=FALSE,IF(ISERR(FIND(CONCATENATE(F$4,"++"),Stac!$R67))=FALSE,IF(ISERR(FIND(CONCATENATE(F$4,"+++"),Stac!$R67))=FALSE,"+++","++"),"+")," ")," ")</f>
        <v/>
      </c>
      <c r="G66" s="47" t="str">
        <f>IF(ISERR(FIND(G$4,Stac!$R67))=FALSE,IF(ISERR(FIND(CONCATENATE(G$4,"+"),Stac!$R67))=FALSE,IF(ISERR(FIND(CONCATENATE(G$4,"++"),Stac!$R67))=FALSE,IF(ISERR(FIND(CONCATENATE(G$4,"+++"),Stac!$R67))=FALSE,"+++","++"),"+")," ")," ")</f>
        <v/>
      </c>
      <c r="H66" s="47" t="str">
        <f>IF(ISERR(FIND(H$4,Stac!$R67))=FALSE,IF(ISERR(FIND(CONCATENATE(H$4,"+"),Stac!$R67))=FALSE,IF(ISERR(FIND(CONCATENATE(H$4,"++"),Stac!$R67))=FALSE,IF(ISERR(FIND(CONCATENATE(H$4,"+++"),Stac!$R67))=FALSE,"+++","++"),"+")," ")," ")</f>
        <v/>
      </c>
      <c r="I66" s="47" t="str">
        <f>IF(ISERR(FIND(I$4,Stac!$R67))=FALSE,IF(ISERR(FIND(CONCATENATE(I$4,"+"),Stac!$R67))=FALSE,IF(ISERR(FIND(CONCATENATE(I$4,"++"),Stac!$R67))=FALSE,IF(ISERR(FIND(CONCATENATE(I$4,"+++"),Stac!$R67))=FALSE,"+++","++"),"+")," ")," ")</f>
        <v/>
      </c>
      <c r="J66" s="47" t="str">
        <f>IF(ISERR(FIND(J$4,Stac!$R67))=FALSE,IF(ISERR(FIND(CONCATENATE(J$4,"+"),Stac!$R67))=FALSE,IF(ISERR(FIND(CONCATENATE(J$4,"++"),Stac!$R67))=FALSE,IF(ISERR(FIND(CONCATENATE(J$4,"+++"),Stac!$R67))=FALSE,"+++","++"),"+")," ")," ")</f>
        <v/>
      </c>
      <c r="K66" s="47" t="str">
        <f>IF(ISERR(FIND(K$4,Stac!$R67))=FALSE,IF(ISERR(FIND(CONCATENATE(K$4,"+"),Stac!$R67))=FALSE,IF(ISERR(FIND(CONCATENATE(K$4,"++"),Stac!$R67))=FALSE,IF(ISERR(FIND(CONCATENATE(K$4,"+++"),Stac!$R67))=FALSE,"+++","++"),"+")," ")," ")</f>
        <v/>
      </c>
      <c r="L66" s="47" t="str">
        <f>IF(ISERR(FIND(L$4,Stac!$R67))=FALSE,IF(ISERR(FIND(CONCATENATE(L$4,"+"),Stac!$R67))=FALSE,IF(ISERR(FIND(CONCATENATE(L$4,"++"),Stac!$R67))=FALSE,IF(ISERR(FIND(CONCATENATE(L$4,"+++"),Stac!$R67))=FALSE,"+++","++"),"+")," ")," ")</f>
        <v/>
      </c>
      <c r="M66" s="47" t="str">
        <f>IF(ISERR(FIND(M$4,Stac!$R67))=FALSE,IF(ISERR(FIND(CONCATENATE(M$4,"+"),Stac!$R67))=FALSE,IF(ISERR(FIND(CONCATENATE(M$4,"++"),Stac!$R67))=FALSE,IF(ISERR(FIND(CONCATENATE(M$4,"+++"),Stac!$R67))=FALSE,"+++","++"),"+")," ")," ")</f>
        <v>+++</v>
      </c>
      <c r="N66" s="47" t="str">
        <f>IF(ISERR(FIND(N$4,Stac!$R67))=FALSE,IF(ISERR(FIND(CONCATENATE(N$4,"+"),Stac!$R67))=FALSE,IF(ISERR(FIND(CONCATENATE(N$4,"++"),Stac!$R67))=FALSE,IF(ISERR(FIND(CONCATENATE(N$4,"+++"),Stac!$R67))=FALSE,"+++","++"),"+")," ")," ")</f>
        <v/>
      </c>
      <c r="O66" s="47" t="str">
        <f>IF(ISERR(FIND(O$4,Stac!$R67))=FALSE,IF(ISERR(FIND(CONCATENATE(O$4,"+"),Stac!$R67))=FALSE,IF(ISERR(FIND(CONCATENATE(O$4,"++"),Stac!$R67))=FALSE,IF(ISERR(FIND(CONCATENATE(O$4,"+++"),Stac!$R67))=FALSE,"+++","++"),"+")," ")," ")</f>
        <v>+</v>
      </c>
      <c r="P66" s="47" t="str">
        <f>IF(ISERR(FIND(P$4,Stac!$R67))=FALSE,IF(ISERR(FIND(CONCATENATE(P$4,"+"),Stac!$R67))=FALSE,IF(ISERR(FIND(CONCATENATE(P$4,"++"),Stac!$R67))=FALSE,IF(ISERR(FIND(CONCATENATE(P$4,"+++"),Stac!$R67))=FALSE,"+++","++"),"+")," ")," ")</f>
        <v/>
      </c>
      <c r="Q66" s="47" t="str">
        <f>IF(ISERR(FIND(Q$4,Stac!$R67))=FALSE,IF(ISERR(FIND(CONCATENATE(Q$4,"+"),Stac!$R67))=FALSE,IF(ISERR(FIND(CONCATENATE(Q$4,"++"),Stac!$R67))=FALSE,IF(ISERR(FIND(CONCATENATE(Q$4,"+++"),Stac!$R67))=FALSE,"+++","++"),"+")," ")," ")</f>
        <v/>
      </c>
      <c r="R66" s="47" t="str">
        <f>IF(ISERR(FIND(R$4,Stac!$R67))=FALSE,IF(ISERR(FIND(CONCATENATE(R$4,"+"),Stac!$R67))=FALSE,IF(ISERR(FIND(CONCATENATE(R$4,"++"),Stac!$R67))=FALSE,IF(ISERR(FIND(CONCATENATE(R$4,"+++"),Stac!$R67))=FALSE,"+++","++"),"+")," ")," ")</f>
        <v>+</v>
      </c>
      <c r="S66" s="47" t="str">
        <f>IF(ISERR(FIND(S$4,Stac!$R67))=FALSE,IF(ISERR(FIND(CONCATENATE(S$4,"+"),Stac!$R67))=FALSE,IF(ISERR(FIND(CONCATENATE(S$4,"++"),Stac!$R67))=FALSE,IF(ISERR(FIND(CONCATENATE(S$4,"+++"),Stac!$R67))=FALSE,"+++","++"),"+")," ")," ")</f>
        <v/>
      </c>
      <c r="T66" s="47" t="str">
        <f>IF(ISERR(FIND(T$4,Stac!$R67))=FALSE,IF(ISERR(FIND(CONCATENATE(T$4,"+"),Stac!$R67))=FALSE,IF(ISERR(FIND(CONCATENATE(T$4,"++"),Stac!$R67))=FALSE,IF(ISERR(FIND(CONCATENATE(T$4,"+++"),Stac!$R67))=FALSE,"+++","++"),"+")," ")," ")</f>
        <v>+</v>
      </c>
      <c r="U66" s="47" t="str">
        <f>IF(ISERR(FIND(U$4,Stac!$R67))=FALSE,IF(ISERR(FIND(CONCATENATE(U$4,"+"),Stac!$R67))=FALSE,IF(ISERR(FIND(CONCATENATE(U$4,"++"),Stac!$R67))=FALSE,IF(ISERR(FIND(CONCATENATE(U$4,"+++"),Stac!$R67))=FALSE,"+++","++"),"+")," ")," ")</f>
        <v/>
      </c>
      <c r="V66" s="47" t="str">
        <f>IF(ISERR(FIND(V$4,Stac!$R67))=FALSE,IF(ISERR(FIND(CONCATENATE(V$4,"+"),Stac!$R67))=FALSE,IF(ISERR(FIND(CONCATENATE(V$4,"++"),Stac!$R67))=FALSE,IF(ISERR(FIND(CONCATENATE(V$4,"+++"),Stac!$R67))=FALSE,"+++","++"),"+")," ")," ")</f>
        <v/>
      </c>
      <c r="W66" s="47" t="str">
        <f>IF(ISERR(FIND(W$4,Stac!$R67))=FALSE,IF(ISERR(FIND(CONCATENATE(W$4,"+"),Stac!$R67))=FALSE,IF(ISERR(FIND(CONCATENATE(W$4,"++"),Stac!$R67))=FALSE,IF(ISERR(FIND(CONCATENATE(W$4,"+++"),Stac!$R67))=FALSE,"+++","++"),"+")," ")," ")</f>
        <v/>
      </c>
      <c r="X66" s="47" t="str">
        <f>IF(ISERR(FIND(X$4,Stac!$R67))=FALSE,IF(ISERR(FIND(CONCATENATE(X$4,"+"),Stac!$R67))=FALSE,IF(ISERR(FIND(CONCATENATE(X$4,"++"),Stac!$R67))=FALSE,IF(ISERR(FIND(CONCATENATE(X$4,"+++"),Stac!$R67))=FALSE,"+++","++"),"+")," ")," ")</f>
        <v/>
      </c>
      <c r="Y66" s="47" t="str">
        <f>IF(ISERR(FIND(Y$4,Stac!$R67))=FALSE,IF(ISERR(FIND(CONCATENATE(Y$4,"+"),Stac!$R67))=FALSE,IF(ISERR(FIND(CONCATENATE(Y$4,"++"),Stac!$R67))=FALSE,IF(ISERR(FIND(CONCATENATE(Y$4,"+++"),Stac!$R67))=FALSE,"+++","++"),"+")," ")," ")</f>
        <v/>
      </c>
      <c r="Z66" s="47" t="str">
        <f>IF(ISERR(FIND(Z$4,Stac!$R67))=FALSE,IF(ISERR(FIND(CONCATENATE(Z$4,"+"),Stac!$R67))=FALSE,IF(ISERR(FIND(CONCATENATE(Z$4,"++"),Stac!$R67))=FALSE,IF(ISERR(FIND(CONCATENATE(Z$4,"+++"),Stac!$R67))=FALSE,"+++","++"),"+")," ")," ")</f>
        <v/>
      </c>
      <c r="AA66" s="47" t="str">
        <f>IF(ISERR(FIND(AA$4,Stac!$R67))=FALSE,IF(ISERR(FIND(CONCATENATE(AA$4,"+"),Stac!$R67))=FALSE,IF(ISERR(FIND(CONCATENATE(AA$4,"++"),Stac!$R67))=FALSE,IF(ISERR(FIND(CONCATENATE(AA$4,"+++"),Stac!$R67))=FALSE,"+++","++"),"+")," ")," ")</f>
        <v/>
      </c>
      <c r="AB66" s="47" t="str">
        <f>IF(ISERR(FIND(AB$4,Stac!$R67))=FALSE,IF(ISERR(FIND(CONCATENATE(AB$4,"+"),Stac!$R67))=FALSE,IF(ISERR(FIND(CONCATENATE(AB$4,"++"),Stac!$R67))=FALSE,IF(ISERR(FIND(CONCATENATE(AB$4,"+++"),Stac!$R67))=FALSE,"+++","++"),"+")," ")," ")</f>
        <v/>
      </c>
      <c r="AC66" s="47" t="str">
        <f>IF(ISERR(FIND(AC$4,Stac!$R67))=FALSE,IF(ISERR(FIND(CONCATENATE(AC$4,"+"),Stac!$R67))=FALSE,IF(ISERR(FIND(CONCATENATE(AC$4,"++"),Stac!$R67))=FALSE,IF(ISERR(FIND(CONCATENATE(AC$4,"+++"),Stac!$R67))=FALSE,"+++","++"),"+")," ")," ")</f>
        <v/>
      </c>
      <c r="AD66" s="112" t="str">
        <f>Stac!C67</f>
        <v>Przedmiot obieralny 4: Układy sterowania optymalnego / Projektowanie układów regulacji</v>
      </c>
      <c r="AE66" s="47" t="str">
        <f>IF(ISERR(FIND(AE$4,Stac!$S67))=FALSE,IF(ISERR(FIND(CONCATENATE(AE$4,"+"),Stac!$S67))=FALSE,IF(ISERR(FIND(CONCATENATE(AE$4,"++"),Stac!$S67))=FALSE,IF(ISERR(FIND(CONCATENATE(AE$4,"+++"),Stac!$S67))=FALSE,"+++","++"),"+")," ")," ")</f>
        <v/>
      </c>
      <c r="AF66" s="47" t="str">
        <f>IF(ISERR(FIND(AF$4,Stac!$S67))=FALSE,IF(ISERR(FIND(CONCATENATE(AF$4,"+"),Stac!$S67))=FALSE,IF(ISERR(FIND(CONCATENATE(AF$4,"++"),Stac!$S67))=FALSE,IF(ISERR(FIND(CONCATENATE(AF$4,"+++"),Stac!$S67))=FALSE,"+++","++"),"+")," ")," ")</f>
        <v/>
      </c>
      <c r="AG66" s="47" t="str">
        <f>IF(ISERR(FIND(AG$4,Stac!$S67))=FALSE,IF(ISERR(FIND(CONCATENATE(AG$4,"+"),Stac!$S67))=FALSE,IF(ISERR(FIND(CONCATENATE(AG$4,"++"),Stac!$S67))=FALSE,IF(ISERR(FIND(CONCATENATE(AG$4,"+++"),Stac!$S67))=FALSE,"+++","++"),"+")," ")," ")</f>
        <v/>
      </c>
      <c r="AH66" s="47" t="str">
        <f>IF(ISERR(FIND(AH$4,Stac!$S67))=FALSE,IF(ISERR(FIND(CONCATENATE(AH$4,"+"),Stac!$S67))=FALSE,IF(ISERR(FIND(CONCATENATE(AH$4,"++"),Stac!$S67))=FALSE,IF(ISERR(FIND(CONCATENATE(AH$4,"+++"),Stac!$S67))=FALSE,"+++","++"),"+")," ")," ")</f>
        <v/>
      </c>
      <c r="AI66" s="47" t="str">
        <f>IF(ISERR(FIND(AI$4,Stac!$S67))=FALSE,IF(ISERR(FIND(CONCATENATE(AI$4,"+"),Stac!$S67))=FALSE,IF(ISERR(FIND(CONCATENATE(AI$4,"++"),Stac!$S67))=FALSE,IF(ISERR(FIND(CONCATENATE(AI$4,"+++"),Stac!$S67))=FALSE,"+++","++"),"+")," ")," ")</f>
        <v/>
      </c>
      <c r="AJ66" s="47" t="str">
        <f>IF(ISERR(FIND(AJ$4,Stac!$S67))=FALSE,IF(ISERR(FIND(CONCATENATE(AJ$4,"+"),Stac!$S67))=FALSE,IF(ISERR(FIND(CONCATENATE(AJ$4,"++"),Stac!$S67))=FALSE,IF(ISERR(FIND(CONCATENATE(AJ$4,"+++"),Stac!$S67))=FALSE,"+++","++"),"+")," ")," ")</f>
        <v/>
      </c>
      <c r="AK66" s="47" t="str">
        <f>IF(ISERR(FIND(AK$4,Stac!$S67))=FALSE,IF(ISERR(FIND(CONCATENATE(AK$4,"+"),Stac!$S67))=FALSE,IF(ISERR(FIND(CONCATENATE(AK$4,"++"),Stac!$S67))=FALSE,IF(ISERR(FIND(CONCATENATE(AK$4,"+++"),Stac!$S67))=FALSE,"+++","++"),"+")," ")," ")</f>
        <v/>
      </c>
      <c r="AL66" s="47" t="str">
        <f>IF(ISERR(FIND(AL$4,Stac!$S67))=FALSE,IF(ISERR(FIND(CONCATENATE(AL$4,"+"),Stac!$S67))=FALSE,IF(ISERR(FIND(CONCATENATE(AL$4,"++"),Stac!$S67))=FALSE,IF(ISERR(FIND(CONCATENATE(AL$4,"+++"),Stac!$S67))=FALSE,"+++","++"),"+")," ")," ")</f>
        <v/>
      </c>
      <c r="AM66" s="47" t="str">
        <f>IF(ISERR(FIND(AM$4,Stac!$S67))=FALSE,IF(ISERR(FIND(CONCATENATE(AM$4,"+"),Stac!$S67))=FALSE,IF(ISERR(FIND(CONCATENATE(AM$4,"++"),Stac!$S67))=FALSE,IF(ISERR(FIND(CONCATENATE(AM$4,"+++"),Stac!$S67))=FALSE,"+++","++"),"+")," ")," ")</f>
        <v>+</v>
      </c>
      <c r="AN66" s="47" t="str">
        <f>IF(ISERR(FIND(AN$4,Stac!$S67))=FALSE,IF(ISERR(FIND(CONCATENATE(AN$4,"+"),Stac!$S67))=FALSE,IF(ISERR(FIND(CONCATENATE(AN$4,"++"),Stac!$S67))=FALSE,IF(ISERR(FIND(CONCATENATE(AN$4,"+++"),Stac!$S67))=FALSE,"+++","++"),"+")," ")," ")</f>
        <v/>
      </c>
      <c r="AO66" s="47" t="str">
        <f>IF(ISERR(FIND(AO$4,Stac!$S67))=FALSE,IF(ISERR(FIND(CONCATENATE(AO$4,"+"),Stac!$S67))=FALSE,IF(ISERR(FIND(CONCATENATE(AO$4,"++"),Stac!$S67))=FALSE,IF(ISERR(FIND(CONCATENATE(AO$4,"+++"),Stac!$S67))=FALSE,"+++","++"),"+")," ")," ")</f>
        <v/>
      </c>
      <c r="AP66" s="47" t="str">
        <f>IF(ISERR(FIND(AP$4,Stac!$S67))=FALSE,IF(ISERR(FIND(CONCATENATE(AP$4,"+"),Stac!$S67))=FALSE,IF(ISERR(FIND(CONCATENATE(AP$4,"++"),Stac!$S67))=FALSE,IF(ISERR(FIND(CONCATENATE(AP$4,"+++"),Stac!$S67))=FALSE,"+++","++"),"+")," ")," ")</f>
        <v/>
      </c>
      <c r="AQ66" s="47" t="str">
        <f>IF(ISERR(FIND(AQ$4,Stac!$S67))=FALSE,IF(ISERR(FIND(CONCATENATE(AQ$4,"+"),Stac!$S67))=FALSE,IF(ISERR(FIND(CONCATENATE(AQ$4,"++"),Stac!$S67))=FALSE,IF(ISERR(FIND(CONCATENATE(AQ$4,"+++"),Stac!$S67))=FALSE,"+++","++"),"+")," ")," ")</f>
        <v/>
      </c>
      <c r="AR66" s="47" t="str">
        <f>IF(ISERR(FIND(AR$4,Stac!$S67))=FALSE,IF(ISERR(FIND(CONCATENATE(AR$4,"+"),Stac!$S67))=FALSE,IF(ISERR(FIND(CONCATENATE(AR$4,"++"),Stac!$S67))=FALSE,IF(ISERR(FIND(CONCATENATE(AR$4,"+++"),Stac!$S67))=FALSE,"+++","++"),"+")," ")," ")</f>
        <v/>
      </c>
      <c r="AS66" s="47" t="str">
        <f>IF(ISERR(FIND(AS$4,Stac!$S67))=FALSE,IF(ISERR(FIND(CONCATENATE(AS$4,"+"),Stac!$S67))=FALSE,IF(ISERR(FIND(CONCATENATE(AS$4,"++"),Stac!$S67))=FALSE,IF(ISERR(FIND(CONCATENATE(AS$4,"+++"),Stac!$S67))=FALSE,"+++","++"),"+")," ")," ")</f>
        <v/>
      </c>
      <c r="AT66" s="47" t="str">
        <f>IF(ISERR(FIND(AT$4,Stac!$S67))=FALSE,IF(ISERR(FIND(CONCATENATE(AT$4,"+"),Stac!$S67))=FALSE,IF(ISERR(FIND(CONCATENATE(AT$4,"++"),Stac!$S67))=FALSE,IF(ISERR(FIND(CONCATENATE(AT$4,"+++"),Stac!$S67))=FALSE,"+++","++"),"+")," ")," ")</f>
        <v/>
      </c>
      <c r="AU66" s="47" t="str">
        <f>IF(ISERR(FIND(AU$4,Stac!$S67))=FALSE,IF(ISERR(FIND(CONCATENATE(AU$4,"+"),Stac!$S67))=FALSE,IF(ISERR(FIND(CONCATENATE(AU$4,"++"),Stac!$S67))=FALSE,IF(ISERR(FIND(CONCATENATE(AU$4,"+++"),Stac!$S67))=FALSE,"+++","++"),"+")," ")," ")</f>
        <v/>
      </c>
      <c r="AV66" s="47" t="str">
        <f>IF(ISERR(FIND(AV$4,Stac!$S67))=FALSE,IF(ISERR(FIND(CONCATENATE(AV$4,"+"),Stac!$S67))=FALSE,IF(ISERR(FIND(CONCATENATE(AV$4,"++"),Stac!$S67))=FALSE,IF(ISERR(FIND(CONCATENATE(AV$4,"+++"),Stac!$S67))=FALSE,"+++","++"),"+")," ")," ")</f>
        <v/>
      </c>
      <c r="AW66" s="47" t="str">
        <f>IF(ISERR(FIND(AW$4,Stac!$S67))=FALSE,IF(ISERR(FIND(CONCATENATE(AW$4,"+"),Stac!$S67))=FALSE,IF(ISERR(FIND(CONCATENATE(AW$4,"++"),Stac!$S67))=FALSE,IF(ISERR(FIND(CONCATENATE(AW$4,"+++"),Stac!$S67))=FALSE,"+++","++"),"+")," ")," ")</f>
        <v/>
      </c>
      <c r="AX66" s="47" t="str">
        <f>IF(ISERR(FIND(AX$4,Stac!$S67))=FALSE,IF(ISERR(FIND(CONCATENATE(AX$4,"+"),Stac!$S67))=FALSE,IF(ISERR(FIND(CONCATENATE(AX$4,"++"),Stac!$S67))=FALSE,IF(ISERR(FIND(CONCATENATE(AX$4,"+++"),Stac!$S67))=FALSE,"+++","++"),"+")," ")," ")</f>
        <v/>
      </c>
      <c r="AY66" s="47" t="str">
        <f>IF(ISERR(FIND(AY$4,Stac!$S67))=FALSE,IF(ISERR(FIND(CONCATENATE(AY$4,"+"),Stac!$S67))=FALSE,IF(ISERR(FIND(CONCATENATE(AY$4,"++"),Stac!$S67))=FALSE,IF(ISERR(FIND(CONCATENATE(AY$4,"+++"),Stac!$S67))=FALSE,"+++","++"),"+")," ")," ")</f>
        <v/>
      </c>
      <c r="AZ66" s="47" t="str">
        <f>IF(ISERR(FIND(AZ$4,Stac!$S67))=FALSE,IF(ISERR(FIND(CONCATENATE(AZ$4,"+"),Stac!$S67))=FALSE,IF(ISERR(FIND(CONCATENATE(AZ$4,"++"),Stac!$S67))=FALSE,IF(ISERR(FIND(CONCATENATE(AZ$4,"+++"),Stac!$S67))=FALSE,"+++","++"),"+")," ")," ")</f>
        <v>+</v>
      </c>
      <c r="BA66" s="47" t="str">
        <f>IF(ISERR(FIND(BA$4,Stac!$S67))=FALSE,IF(ISERR(FIND(CONCATENATE(BA$4,"+"),Stac!$S67))=FALSE,IF(ISERR(FIND(CONCATENATE(BA$4,"++"),Stac!$S67))=FALSE,IF(ISERR(FIND(CONCATENATE(BA$4,"+++"),Stac!$S67))=FALSE,"+++","++"),"+")," ")," ")</f>
        <v/>
      </c>
      <c r="BB66" s="47" t="str">
        <f>IF(ISERR(FIND(BB$4,Stac!$S67))=FALSE,IF(ISERR(FIND(CONCATENATE(BB$4,"+"),Stac!$S67))=FALSE,IF(ISERR(FIND(CONCATENATE(BB$4,"++"),Stac!$S67))=FALSE,IF(ISERR(FIND(CONCATENATE(BB$4,"+++"),Stac!$S67))=FALSE,"+++","++"),"+")," ")," ")</f>
        <v>+</v>
      </c>
      <c r="BC66" s="47" t="str">
        <f>IF(ISERR(FIND(BC$4,Stac!$S67))=FALSE,IF(ISERR(FIND(CONCATENATE(BC$4,"+"),Stac!$S67))=FALSE,IF(ISERR(FIND(CONCATENATE(BC$4,"++"),Stac!$S67))=FALSE,IF(ISERR(FIND(CONCATENATE(BC$4,"+++"),Stac!$S67))=FALSE,"+++","++"),"+")," ")," ")</f>
        <v/>
      </c>
      <c r="BD66" s="47" t="str">
        <f>IF(ISERR(FIND(BD$4,Stac!$S67))=FALSE,IF(ISERR(FIND(CONCATENATE(BD$4,"+"),Stac!$S67))=FALSE,IF(ISERR(FIND(CONCATENATE(BD$4,"++"),Stac!$S67))=FALSE,IF(ISERR(FIND(CONCATENATE(BD$4,"+++"),Stac!$S67))=FALSE,"+++","++"),"+")," ")," ")</f>
        <v/>
      </c>
      <c r="BE66" s="47" t="str">
        <f>IF(ISERR(FIND(BE$4,Stac!$S67))=FALSE,IF(ISERR(FIND(CONCATENATE(BE$4,"+"),Stac!$S67))=FALSE,IF(ISERR(FIND(CONCATENATE(BE$4,"++"),Stac!$S67))=FALSE,IF(ISERR(FIND(CONCATENATE(BE$4,"+++"),Stac!$S67))=FALSE,"+++","++"),"+")," ")," ")</f>
        <v/>
      </c>
      <c r="BF66" s="47" t="str">
        <f>IF(ISERR(FIND(BF$4,Stac!$S67))=FALSE,IF(ISERR(FIND(CONCATENATE(BF$4,"+"),Stac!$S67))=FALSE,IF(ISERR(FIND(CONCATENATE(BF$4,"++"),Stac!$S67))=FALSE,IF(ISERR(FIND(CONCATENATE(BF$4,"+++"),Stac!$S67))=FALSE,"+++","++"),"+")," ")," ")</f>
        <v/>
      </c>
      <c r="BG66" s="47" t="str">
        <f>IF(ISERR(FIND(BG$4,Stac!$S67))=FALSE,IF(ISERR(FIND(CONCATENATE(BG$4,"+"),Stac!$S67))=FALSE,IF(ISERR(FIND(CONCATENATE(BG$4,"++"),Stac!$S67))=FALSE,IF(ISERR(FIND(CONCATENATE(BG$4,"+++"),Stac!$S67))=FALSE,"+++","++"),"+")," ")," ")</f>
        <v>+</v>
      </c>
      <c r="BH66" s="47" t="str">
        <f>IF(ISERR(FIND(BH$4,Stac!$S67))=FALSE,IF(ISERR(FIND(CONCATENATE(BH$4,"+"),Stac!$S67))=FALSE,IF(ISERR(FIND(CONCATENATE(BH$4,"++"),Stac!$S67))=FALSE,IF(ISERR(FIND(CONCATENATE(BH$4,"+++"),Stac!$S67))=FALSE,"+++","++"),"+")," ")," ")</f>
        <v/>
      </c>
      <c r="BI66" s="47" t="str">
        <f>IF(ISERR(FIND(BI$4,Stac!$S67))=FALSE,IF(ISERR(FIND(CONCATENATE(BI$4,"+"),Stac!$S67))=FALSE,IF(ISERR(FIND(CONCATENATE(BI$4,"++"),Stac!$S67))=FALSE,IF(ISERR(FIND(CONCATENATE(BI$4,"+++"),Stac!$S67))=FALSE,"+++","++"),"+")," ")," ")</f>
        <v/>
      </c>
      <c r="BJ66" s="47" t="str">
        <f>IF(ISERR(FIND(BJ$4,Stac!$S67))=FALSE,IF(ISERR(FIND(CONCATENATE(BJ$4,"+"),Stac!$S67))=FALSE,IF(ISERR(FIND(CONCATENATE(BJ$4,"++"),Stac!$S67))=FALSE,IF(ISERR(FIND(CONCATENATE(BJ$4,"+++"),Stac!$S67))=FALSE,"+++","++"),"+")," ")," ")</f>
        <v/>
      </c>
      <c r="BK66" s="47" t="str">
        <f>IF(ISERR(FIND(BK$4,Stac!$S67))=FALSE,IF(ISERR(FIND(CONCATENATE(BK$4,"+"),Stac!$S67))=FALSE,IF(ISERR(FIND(CONCATENATE(BK$4,"++"),Stac!$S67))=FALSE,IF(ISERR(FIND(CONCATENATE(BK$4,"+++"),Stac!$S67))=FALSE,"+++","++"),"+")," ")," ")</f>
        <v/>
      </c>
      <c r="BL66" s="47" t="str">
        <f>IF(ISERR(FIND(BL$4,Stac!$S67))=FALSE,IF(ISERR(FIND(CONCATENATE(BL$4,"+"),Stac!$S67))=FALSE,IF(ISERR(FIND(CONCATENATE(BL$4,"++"),Stac!$S67))=FALSE,IF(ISERR(FIND(CONCATENATE(BL$4,"+++"),Stac!$S67))=FALSE,"+++","++"),"+")," ")," ")</f>
        <v/>
      </c>
      <c r="BM66" s="47" t="str">
        <f>IF(ISERR(FIND(BM$4,Stac!$S67))=FALSE,IF(ISERR(FIND(CONCATENATE(BM$4,"+"),Stac!$S67))=FALSE,IF(ISERR(FIND(CONCATENATE(BM$4,"++"),Stac!$S67))=FALSE,IF(ISERR(FIND(CONCATENATE(BM$4,"+++"),Stac!$S67))=FALSE,"+++","++"),"+")," ")," ")</f>
        <v/>
      </c>
      <c r="BN66" s="112" t="str">
        <f>Stac!C67</f>
        <v>Przedmiot obieralny 4: Układy sterowania optymalnego / Projektowanie układów regulacji</v>
      </c>
      <c r="BO66" s="47" t="str">
        <f>IF(ISERR(FIND(BO$4,Stac!$T67))=FALSE,IF(ISERR(FIND(CONCATENATE(BO$4,"+"),Stac!$T67))=FALSE,IF(ISERR(FIND(CONCATENATE(BO$4,"++"),Stac!$T67))=FALSE,IF(ISERR(FIND(CONCATENATE(BO$4,"+++"),Stac!$T67))=FALSE,"+++","++"),"+")," ")," ")</f>
        <v/>
      </c>
      <c r="BP66" s="47" t="str">
        <f>IF(ISERR(FIND(BP$4,Stac!$T67))=FALSE,IF(ISERR(FIND(CONCATENATE(BP$4,"+"),Stac!$T67))=FALSE,IF(ISERR(FIND(CONCATENATE(BP$4,"++"),Stac!$T67))=FALSE,IF(ISERR(FIND(CONCATENATE(BP$4,"+++"),Stac!$T67))=FALSE,"+++","++"),"+")," ")," ")</f>
        <v>+</v>
      </c>
      <c r="BQ66" s="47" t="str">
        <f>IF(ISERR(FIND(BQ$4,Stac!$T67))=FALSE,IF(ISERR(FIND(CONCATENATE(BQ$4,"+"),Stac!$T67))=FALSE,IF(ISERR(FIND(CONCATENATE(BQ$4,"++"),Stac!$T67))=FALSE,IF(ISERR(FIND(CONCATENATE(BQ$4,"+++"),Stac!$T67))=FALSE,"+++","++"),"+")," ")," ")</f>
        <v/>
      </c>
      <c r="BR66" s="47" t="str">
        <f>IF(ISERR(FIND(BR$4,Stac!$T67))=FALSE,IF(ISERR(FIND(CONCATENATE(BR$4,"+"),Stac!$T67))=FALSE,IF(ISERR(FIND(CONCATENATE(BR$4,"++"),Stac!$T67))=FALSE,IF(ISERR(FIND(CONCATENATE(BR$4,"+++"),Stac!$T67))=FALSE,"+++","++"),"+")," ")," ")</f>
        <v/>
      </c>
      <c r="BS66" s="47" t="str">
        <f>IF(ISERR(FIND(BS$4,Stac!$T67))=FALSE,IF(ISERR(FIND(CONCATENATE(BS$4,"+"),Stac!$T67))=FALSE,IF(ISERR(FIND(CONCATENATE(BS$4,"++"),Stac!$T67))=FALSE,IF(ISERR(FIND(CONCATENATE(BS$4,"+++"),Stac!$T67))=FALSE,"+++","++"),"+")," ")," ")</f>
        <v>+</v>
      </c>
      <c r="BT66" s="47" t="str">
        <f>IF(ISERR(FIND(BT$4,Stac!$T67))=FALSE,IF(ISERR(FIND(CONCATENATE(BT$4,"+"),Stac!$T67))=FALSE,IF(ISERR(FIND(CONCATENATE(BT$4,"++"),Stac!$T67))=FALSE,IF(ISERR(FIND(CONCATENATE(BT$4,"+++"),Stac!$T67))=FALSE,"+++","++"),"+")," ")," ")</f>
        <v/>
      </c>
      <c r="BU66" s="47" t="str">
        <f>IF(ISERR(FIND(BU$4,Stac!$T67))=FALSE,IF(ISERR(FIND(CONCATENATE(BU$4,"+"),Stac!$T67))=FALSE,IF(ISERR(FIND(CONCATENATE(BU$4,"++"),Stac!$T67))=FALSE,IF(ISERR(FIND(CONCATENATE(BU$4,"+++"),Stac!$T67))=FALSE,"+++","++"),"+")," ")," ")</f>
        <v/>
      </c>
    </row>
    <row r="67" spans="1:73">
      <c r="A67" s="88" t="str">
        <f>Stac!C68</f>
        <v>Praktyka 3 (16 godz. w tyg.)</v>
      </c>
      <c r="B67" s="47" t="str">
        <f>IF(ISERR(FIND(B$4,Stac!$R68))=FALSE,IF(ISERR(FIND(CONCATENATE(B$4,"+"),Stac!$R68))=FALSE,IF(ISERR(FIND(CONCATENATE(B$4,"++"),Stac!$R68))=FALSE,IF(ISERR(FIND(CONCATENATE(B$4,"+++"),Stac!$R68))=FALSE,"+++","++"),"+")," ")," ")</f>
        <v/>
      </c>
      <c r="C67" s="47" t="str">
        <f>IF(ISERR(FIND(C$4,Stac!$R68))=FALSE,IF(ISERR(FIND(CONCATENATE(C$4,"+"),Stac!$R68))=FALSE,IF(ISERR(FIND(CONCATENATE(C$4,"++"),Stac!$R68))=FALSE,IF(ISERR(FIND(CONCATENATE(C$4,"+++"),Stac!$R68))=FALSE,"+++","++"),"+")," ")," ")</f>
        <v/>
      </c>
      <c r="D67" s="47" t="str">
        <f>IF(ISERR(FIND(D$4,Stac!$R68))=FALSE,IF(ISERR(FIND(CONCATENATE(D$4,"+"),Stac!$R68))=FALSE,IF(ISERR(FIND(CONCATENATE(D$4,"++"),Stac!$R68))=FALSE,IF(ISERR(FIND(CONCATENATE(D$4,"+++"),Stac!$R68))=FALSE,"+++","++"),"+")," ")," ")</f>
        <v/>
      </c>
      <c r="E67" s="47" t="str">
        <f>IF(ISERR(FIND(E$4,Stac!$R68))=FALSE,IF(ISERR(FIND(CONCATENATE(E$4,"+"),Stac!$R68))=FALSE,IF(ISERR(FIND(CONCATENATE(E$4,"++"),Stac!$R68))=FALSE,IF(ISERR(FIND(CONCATENATE(E$4,"+++"),Stac!$R68))=FALSE,"+++","++"),"+")," ")," ")</f>
        <v/>
      </c>
      <c r="F67" s="47" t="str">
        <f>IF(ISERR(FIND(F$4,Stac!$R68))=FALSE,IF(ISERR(FIND(CONCATENATE(F$4,"+"),Stac!$R68))=FALSE,IF(ISERR(FIND(CONCATENATE(F$4,"++"),Stac!$R68))=FALSE,IF(ISERR(FIND(CONCATENATE(F$4,"+++"),Stac!$R68))=FALSE,"+++","++"),"+")," ")," ")</f>
        <v/>
      </c>
      <c r="G67" s="47" t="str">
        <f>IF(ISERR(FIND(G$4,Stac!$R68))=FALSE,IF(ISERR(FIND(CONCATENATE(G$4,"+"),Stac!$R68))=FALSE,IF(ISERR(FIND(CONCATENATE(G$4,"++"),Stac!$R68))=FALSE,IF(ISERR(FIND(CONCATENATE(G$4,"+++"),Stac!$R68))=FALSE,"+++","++"),"+")," ")," ")</f>
        <v/>
      </c>
      <c r="H67" s="47" t="str">
        <f>IF(ISERR(FIND(H$4,Stac!$R68))=FALSE,IF(ISERR(FIND(CONCATENATE(H$4,"+"),Stac!$R68))=FALSE,IF(ISERR(FIND(CONCATENATE(H$4,"++"),Stac!$R68))=FALSE,IF(ISERR(FIND(CONCATENATE(H$4,"+++"),Stac!$R68))=FALSE,"+++","++"),"+")," ")," ")</f>
        <v/>
      </c>
      <c r="I67" s="47" t="str">
        <f>IF(ISERR(FIND(I$4,Stac!$R68))=FALSE,IF(ISERR(FIND(CONCATENATE(I$4,"+"),Stac!$R68))=FALSE,IF(ISERR(FIND(CONCATENATE(I$4,"++"),Stac!$R68))=FALSE,IF(ISERR(FIND(CONCATENATE(I$4,"+++"),Stac!$R68))=FALSE,"+++","++"),"+")," ")," ")</f>
        <v/>
      </c>
      <c r="J67" s="47" t="str">
        <f>IF(ISERR(FIND(J$4,Stac!$R68))=FALSE,IF(ISERR(FIND(CONCATENATE(J$4,"+"),Stac!$R68))=FALSE,IF(ISERR(FIND(CONCATENATE(J$4,"++"),Stac!$R68))=FALSE,IF(ISERR(FIND(CONCATENATE(J$4,"+++"),Stac!$R68))=FALSE,"+++","++"),"+")," ")," ")</f>
        <v/>
      </c>
      <c r="K67" s="47" t="str">
        <f>IF(ISERR(FIND(K$4,Stac!$R68))=FALSE,IF(ISERR(FIND(CONCATENATE(K$4,"+"),Stac!$R68))=FALSE,IF(ISERR(FIND(CONCATENATE(K$4,"++"),Stac!$R68))=FALSE,IF(ISERR(FIND(CONCATENATE(K$4,"+++"),Stac!$R68))=FALSE,"+++","++"),"+")," ")," ")</f>
        <v/>
      </c>
      <c r="L67" s="47" t="str">
        <f>IF(ISERR(FIND(L$4,Stac!$R68))=FALSE,IF(ISERR(FIND(CONCATENATE(L$4,"+"),Stac!$R68))=FALSE,IF(ISERR(FIND(CONCATENATE(L$4,"++"),Stac!$R68))=FALSE,IF(ISERR(FIND(CONCATENATE(L$4,"+++"),Stac!$R68))=FALSE,"+++","++"),"+")," ")," ")</f>
        <v/>
      </c>
      <c r="M67" s="47" t="str">
        <f>IF(ISERR(FIND(M$4,Stac!$R68))=FALSE,IF(ISERR(FIND(CONCATENATE(M$4,"+"),Stac!$R68))=FALSE,IF(ISERR(FIND(CONCATENATE(M$4,"++"),Stac!$R68))=FALSE,IF(ISERR(FIND(CONCATENATE(M$4,"+++"),Stac!$R68))=FALSE,"+++","++"),"+")," ")," ")</f>
        <v/>
      </c>
      <c r="N67" s="47" t="str">
        <f>IF(ISERR(FIND(N$4,Stac!$R68))=FALSE,IF(ISERR(FIND(CONCATENATE(N$4,"+"),Stac!$R68))=FALSE,IF(ISERR(FIND(CONCATENATE(N$4,"++"),Stac!$R68))=FALSE,IF(ISERR(FIND(CONCATENATE(N$4,"+++"),Stac!$R68))=FALSE,"+++","++"),"+")," ")," ")</f>
        <v/>
      </c>
      <c r="O67" s="47" t="str">
        <f>IF(ISERR(FIND(O$4,Stac!$R68))=FALSE,IF(ISERR(FIND(CONCATENATE(O$4,"+"),Stac!$R68))=FALSE,IF(ISERR(FIND(CONCATENATE(O$4,"++"),Stac!$R68))=FALSE,IF(ISERR(FIND(CONCATENATE(O$4,"+++"),Stac!$R68))=FALSE,"+++","++"),"+")," ")," ")</f>
        <v/>
      </c>
      <c r="P67" s="47" t="str">
        <f>IF(ISERR(FIND(P$4,Stac!$R68))=FALSE,IF(ISERR(FIND(CONCATENATE(P$4,"+"),Stac!$R68))=FALSE,IF(ISERR(FIND(CONCATENATE(P$4,"++"),Stac!$R68))=FALSE,IF(ISERR(FIND(CONCATENATE(P$4,"+++"),Stac!$R68))=FALSE,"+++","++"),"+")," ")," ")</f>
        <v/>
      </c>
      <c r="Q67" s="47" t="str">
        <f>IF(ISERR(FIND(Q$4,Stac!$R68))=FALSE,IF(ISERR(FIND(CONCATENATE(Q$4,"+"),Stac!$R68))=FALSE,IF(ISERR(FIND(CONCATENATE(Q$4,"++"),Stac!$R68))=FALSE,IF(ISERR(FIND(CONCATENATE(Q$4,"+++"),Stac!$R68))=FALSE,"+++","++"),"+")," ")," ")</f>
        <v/>
      </c>
      <c r="R67" s="47" t="str">
        <f>IF(ISERR(FIND(R$4,Stac!$R68))=FALSE,IF(ISERR(FIND(CONCATENATE(R$4,"+"),Stac!$R68))=FALSE,IF(ISERR(FIND(CONCATENATE(R$4,"++"),Stac!$R68))=FALSE,IF(ISERR(FIND(CONCATENATE(R$4,"+++"),Stac!$R68))=FALSE,"+++","++"),"+")," ")," ")</f>
        <v/>
      </c>
      <c r="S67" s="47" t="str">
        <f>IF(ISERR(FIND(S$4,Stac!$R68))=FALSE,IF(ISERR(FIND(CONCATENATE(S$4,"+"),Stac!$R68))=FALSE,IF(ISERR(FIND(CONCATENATE(S$4,"++"),Stac!$R68))=FALSE,IF(ISERR(FIND(CONCATENATE(S$4,"+++"),Stac!$R68))=FALSE,"+++","++"),"+")," ")," ")</f>
        <v/>
      </c>
      <c r="T67" s="47" t="str">
        <f>IF(ISERR(FIND(T$4,Stac!$R68))=FALSE,IF(ISERR(FIND(CONCATENATE(T$4,"+"),Stac!$R68))=FALSE,IF(ISERR(FIND(CONCATENATE(T$4,"++"),Stac!$R68))=FALSE,IF(ISERR(FIND(CONCATENATE(T$4,"+++"),Stac!$R68))=FALSE,"+++","++"),"+")," ")," ")</f>
        <v/>
      </c>
      <c r="U67" s="47" t="str">
        <f>IF(ISERR(FIND(U$4,Stac!$R68))=FALSE,IF(ISERR(FIND(CONCATENATE(U$4,"+"),Stac!$R68))=FALSE,IF(ISERR(FIND(CONCATENATE(U$4,"++"),Stac!$R68))=FALSE,IF(ISERR(FIND(CONCATENATE(U$4,"+++"),Stac!$R68))=FALSE,"+++","++"),"+")," ")," ")</f>
        <v/>
      </c>
      <c r="V67" s="47" t="str">
        <f>IF(ISERR(FIND(V$4,Stac!$R68))=FALSE,IF(ISERR(FIND(CONCATENATE(V$4,"+"),Stac!$R68))=FALSE,IF(ISERR(FIND(CONCATENATE(V$4,"++"),Stac!$R68))=FALSE,IF(ISERR(FIND(CONCATENATE(V$4,"+++"),Stac!$R68))=FALSE,"+++","++"),"+")," ")," ")</f>
        <v/>
      </c>
      <c r="W67" s="47" t="str">
        <f>IF(ISERR(FIND(W$4,Stac!$R68))=FALSE,IF(ISERR(FIND(CONCATENATE(W$4,"+"),Stac!$R68))=FALSE,IF(ISERR(FIND(CONCATENATE(W$4,"++"),Stac!$R68))=FALSE,IF(ISERR(FIND(CONCATENATE(W$4,"+++"),Stac!$R68))=FALSE,"+++","++"),"+")," ")," ")</f>
        <v/>
      </c>
      <c r="X67" s="47" t="str">
        <f>IF(ISERR(FIND(X$4,Stac!$R68))=FALSE,IF(ISERR(FIND(CONCATENATE(X$4,"+"),Stac!$R68))=FALSE,IF(ISERR(FIND(CONCATENATE(X$4,"++"),Stac!$R68))=FALSE,IF(ISERR(FIND(CONCATENATE(X$4,"+++"),Stac!$R68))=FALSE,"+++","++"),"+")," ")," ")</f>
        <v/>
      </c>
      <c r="Y67" s="47" t="str">
        <f>IF(ISERR(FIND(Y$4,Stac!$R68))=FALSE,IF(ISERR(FIND(CONCATENATE(Y$4,"+"),Stac!$R68))=FALSE,IF(ISERR(FIND(CONCATENATE(Y$4,"++"),Stac!$R68))=FALSE,IF(ISERR(FIND(CONCATENATE(Y$4,"+++"),Stac!$R68))=FALSE,"+++","++"),"+")," ")," ")</f>
        <v/>
      </c>
      <c r="Z67" s="47" t="str">
        <f>IF(ISERR(FIND(Z$4,Stac!$R68))=FALSE,IF(ISERR(FIND(CONCATENATE(Z$4,"+"),Stac!$R68))=FALSE,IF(ISERR(FIND(CONCATENATE(Z$4,"++"),Stac!$R68))=FALSE,IF(ISERR(FIND(CONCATENATE(Z$4,"+++"),Stac!$R68))=FALSE,"+++","++"),"+")," ")," ")</f>
        <v/>
      </c>
      <c r="AA67" s="47" t="str">
        <f>IF(ISERR(FIND(AA$4,Stac!$R68))=FALSE,IF(ISERR(FIND(CONCATENATE(AA$4,"+"),Stac!$R68))=FALSE,IF(ISERR(FIND(CONCATENATE(AA$4,"++"),Stac!$R68))=FALSE,IF(ISERR(FIND(CONCATENATE(AA$4,"+++"),Stac!$R68))=FALSE,"+++","++"),"+")," ")," ")</f>
        <v/>
      </c>
      <c r="AB67" s="47" t="str">
        <f>IF(ISERR(FIND(AB$4,Stac!$R68))=FALSE,IF(ISERR(FIND(CONCATENATE(AB$4,"+"),Stac!$R68))=FALSE,IF(ISERR(FIND(CONCATENATE(AB$4,"++"),Stac!$R68))=FALSE,IF(ISERR(FIND(CONCATENATE(AB$4,"+++"),Stac!$R68))=FALSE,"+++","++"),"+")," ")," ")</f>
        <v/>
      </c>
      <c r="AC67" s="47" t="str">
        <f>IF(ISERR(FIND(AC$4,Stac!$R68))=FALSE,IF(ISERR(FIND(CONCATENATE(AC$4,"+"),Stac!$R68))=FALSE,IF(ISERR(FIND(CONCATENATE(AC$4,"++"),Stac!$R68))=FALSE,IF(ISERR(FIND(CONCATENATE(AC$4,"+++"),Stac!$R68))=FALSE,"+++","++"),"+")," ")," ")</f>
        <v/>
      </c>
      <c r="AD67" s="112" t="str">
        <f>Stac!C68</f>
        <v>Praktyka 3 (16 godz. w tyg.)</v>
      </c>
      <c r="AE67" s="47" t="str">
        <f>IF(ISERR(FIND(AE$4,Stac!$S68))=FALSE,IF(ISERR(FIND(CONCATENATE(AE$4,"+"),Stac!$S68))=FALSE,IF(ISERR(FIND(CONCATENATE(AE$4,"++"),Stac!$S68))=FALSE,IF(ISERR(FIND(CONCATENATE(AE$4,"+++"),Stac!$S68))=FALSE,"+++","++"),"+")," ")," ")</f>
        <v/>
      </c>
      <c r="AF67" s="47" t="str">
        <f>IF(ISERR(FIND(AF$4,Stac!$S68))=FALSE,IF(ISERR(FIND(CONCATENATE(AF$4,"+"),Stac!$S68))=FALSE,IF(ISERR(FIND(CONCATENATE(AF$4,"++"),Stac!$S68))=FALSE,IF(ISERR(FIND(CONCATENATE(AF$4,"+++"),Stac!$S68))=FALSE,"+++","++"),"+")," ")," ")</f>
        <v/>
      </c>
      <c r="AG67" s="47" t="str">
        <f>IF(ISERR(FIND(AG$4,Stac!$S68))=FALSE,IF(ISERR(FIND(CONCATENATE(AG$4,"+"),Stac!$S68))=FALSE,IF(ISERR(FIND(CONCATENATE(AG$4,"++"),Stac!$S68))=FALSE,IF(ISERR(FIND(CONCATENATE(AG$4,"+++"),Stac!$S68))=FALSE,"+++","++"),"+")," ")," ")</f>
        <v/>
      </c>
      <c r="AH67" s="47" t="str">
        <f>IF(ISERR(FIND(AH$4,Stac!$S68))=FALSE,IF(ISERR(FIND(CONCATENATE(AH$4,"+"),Stac!$S68))=FALSE,IF(ISERR(FIND(CONCATENATE(AH$4,"++"),Stac!$S68))=FALSE,IF(ISERR(FIND(CONCATENATE(AH$4,"+++"),Stac!$S68))=FALSE,"+++","++"),"+")," ")," ")</f>
        <v/>
      </c>
      <c r="AI67" s="47" t="str">
        <f>IF(ISERR(FIND(AI$4,Stac!$S68))=FALSE,IF(ISERR(FIND(CONCATENATE(AI$4,"+"),Stac!$S68))=FALSE,IF(ISERR(FIND(CONCATENATE(AI$4,"++"),Stac!$S68))=FALSE,IF(ISERR(FIND(CONCATENATE(AI$4,"+++"),Stac!$S68))=FALSE,"+++","++"),"+")," ")," ")</f>
        <v/>
      </c>
      <c r="AJ67" s="47" t="str">
        <f>IF(ISERR(FIND(AJ$4,Stac!$S68))=FALSE,IF(ISERR(FIND(CONCATENATE(AJ$4,"+"),Stac!$S68))=FALSE,IF(ISERR(FIND(CONCATENATE(AJ$4,"++"),Stac!$S68))=FALSE,IF(ISERR(FIND(CONCATENATE(AJ$4,"+++"),Stac!$S68))=FALSE,"+++","++"),"+")," ")," ")</f>
        <v/>
      </c>
      <c r="AK67" s="47" t="str">
        <f>IF(ISERR(FIND(AK$4,Stac!$S68))=FALSE,IF(ISERR(FIND(CONCATENATE(AK$4,"+"),Stac!$S68))=FALSE,IF(ISERR(FIND(CONCATENATE(AK$4,"++"),Stac!$S68))=FALSE,IF(ISERR(FIND(CONCATENATE(AK$4,"+++"),Stac!$S68))=FALSE,"+++","++"),"+")," ")," ")</f>
        <v/>
      </c>
      <c r="AL67" s="47" t="str">
        <f>IF(ISERR(FIND(AL$4,Stac!$S68))=FALSE,IF(ISERR(FIND(CONCATENATE(AL$4,"+"),Stac!$S68))=FALSE,IF(ISERR(FIND(CONCATENATE(AL$4,"++"),Stac!$S68))=FALSE,IF(ISERR(FIND(CONCATENATE(AL$4,"+++"),Stac!$S68))=FALSE,"+++","++"),"+")," ")," ")</f>
        <v/>
      </c>
      <c r="AM67" s="47" t="str">
        <f>IF(ISERR(FIND(AM$4,Stac!$S68))=FALSE,IF(ISERR(FIND(CONCATENATE(AM$4,"+"),Stac!$S68))=FALSE,IF(ISERR(FIND(CONCATENATE(AM$4,"++"),Stac!$S68))=FALSE,IF(ISERR(FIND(CONCATENATE(AM$4,"+++"),Stac!$S68))=FALSE,"+++","++"),"+")," ")," ")</f>
        <v/>
      </c>
      <c r="AN67" s="47" t="str">
        <f>IF(ISERR(FIND(AN$4,Stac!$S68))=FALSE,IF(ISERR(FIND(CONCATENATE(AN$4,"+"),Stac!$S68))=FALSE,IF(ISERR(FIND(CONCATENATE(AN$4,"++"),Stac!$S68))=FALSE,IF(ISERR(FIND(CONCATENATE(AN$4,"+++"),Stac!$S68))=FALSE,"+++","++"),"+")," ")," ")</f>
        <v/>
      </c>
      <c r="AO67" s="47" t="str">
        <f>IF(ISERR(FIND(AO$4,Stac!$S68))=FALSE,IF(ISERR(FIND(CONCATENATE(AO$4,"+"),Stac!$S68))=FALSE,IF(ISERR(FIND(CONCATENATE(AO$4,"++"),Stac!$S68))=FALSE,IF(ISERR(FIND(CONCATENATE(AO$4,"+++"),Stac!$S68))=FALSE,"+++","++"),"+")," ")," ")</f>
        <v/>
      </c>
      <c r="AP67" s="47" t="str">
        <f>IF(ISERR(FIND(AP$4,Stac!$S68))=FALSE,IF(ISERR(FIND(CONCATENATE(AP$4,"+"),Stac!$S68))=FALSE,IF(ISERR(FIND(CONCATENATE(AP$4,"++"),Stac!$S68))=FALSE,IF(ISERR(FIND(CONCATENATE(AP$4,"+++"),Stac!$S68))=FALSE,"+++","++"),"+")," ")," ")</f>
        <v/>
      </c>
      <c r="AQ67" s="47" t="str">
        <f>IF(ISERR(FIND(AQ$4,Stac!$S68))=FALSE,IF(ISERR(FIND(CONCATENATE(AQ$4,"+"),Stac!$S68))=FALSE,IF(ISERR(FIND(CONCATENATE(AQ$4,"++"),Stac!$S68))=FALSE,IF(ISERR(FIND(CONCATENATE(AQ$4,"+++"),Stac!$S68))=FALSE,"+++","++"),"+")," ")," ")</f>
        <v/>
      </c>
      <c r="AR67" s="47" t="str">
        <f>IF(ISERR(FIND(AR$4,Stac!$S68))=FALSE,IF(ISERR(FIND(CONCATENATE(AR$4,"+"),Stac!$S68))=FALSE,IF(ISERR(FIND(CONCATENATE(AR$4,"++"),Stac!$S68))=FALSE,IF(ISERR(FIND(CONCATENATE(AR$4,"+++"),Stac!$S68))=FALSE,"+++","++"),"+")," ")," ")</f>
        <v/>
      </c>
      <c r="AS67" s="47" t="str">
        <f>IF(ISERR(FIND(AS$4,Stac!$S68))=FALSE,IF(ISERR(FIND(CONCATENATE(AS$4,"+"),Stac!$S68))=FALSE,IF(ISERR(FIND(CONCATENATE(AS$4,"++"),Stac!$S68))=FALSE,IF(ISERR(FIND(CONCATENATE(AS$4,"+++"),Stac!$S68))=FALSE,"+++","++"),"+")," ")," ")</f>
        <v/>
      </c>
      <c r="AT67" s="47" t="str">
        <f>IF(ISERR(FIND(AT$4,Stac!$S68))=FALSE,IF(ISERR(FIND(CONCATENATE(AT$4,"+"),Stac!$S68))=FALSE,IF(ISERR(FIND(CONCATENATE(AT$4,"++"),Stac!$S68))=FALSE,IF(ISERR(FIND(CONCATENATE(AT$4,"+++"),Stac!$S68))=FALSE,"+++","++"),"+")," ")," ")</f>
        <v/>
      </c>
      <c r="AU67" s="47" t="str">
        <f>IF(ISERR(FIND(AU$4,Stac!$S68))=FALSE,IF(ISERR(FIND(CONCATENATE(AU$4,"+"),Stac!$S68))=FALSE,IF(ISERR(FIND(CONCATENATE(AU$4,"++"),Stac!$S68))=FALSE,IF(ISERR(FIND(CONCATENATE(AU$4,"+++"),Stac!$S68))=FALSE,"+++","++"),"+")," ")," ")</f>
        <v/>
      </c>
      <c r="AV67" s="47" t="str">
        <f>IF(ISERR(FIND(AV$4,Stac!$S68))=FALSE,IF(ISERR(FIND(CONCATENATE(AV$4,"+"),Stac!$S68))=FALSE,IF(ISERR(FIND(CONCATENATE(AV$4,"++"),Stac!$S68))=FALSE,IF(ISERR(FIND(CONCATENATE(AV$4,"+++"),Stac!$S68))=FALSE,"+++","++"),"+")," ")," ")</f>
        <v/>
      </c>
      <c r="AW67" s="47" t="str">
        <f>IF(ISERR(FIND(AW$4,Stac!$S68))=FALSE,IF(ISERR(FIND(CONCATENATE(AW$4,"+"),Stac!$S68))=FALSE,IF(ISERR(FIND(CONCATENATE(AW$4,"++"),Stac!$S68))=FALSE,IF(ISERR(FIND(CONCATENATE(AW$4,"+++"),Stac!$S68))=FALSE,"+++","++"),"+")," ")," ")</f>
        <v/>
      </c>
      <c r="AX67" s="47" t="str">
        <f>IF(ISERR(FIND(AX$4,Stac!$S68))=FALSE,IF(ISERR(FIND(CONCATENATE(AX$4,"+"),Stac!$S68))=FALSE,IF(ISERR(FIND(CONCATENATE(AX$4,"++"),Stac!$S68))=FALSE,IF(ISERR(FIND(CONCATENATE(AX$4,"+++"),Stac!$S68))=FALSE,"+++","++"),"+")," ")," ")</f>
        <v/>
      </c>
      <c r="AY67" s="47" t="str">
        <f>IF(ISERR(FIND(AY$4,Stac!$S68))=FALSE,IF(ISERR(FIND(CONCATENATE(AY$4,"+"),Stac!$S68))=FALSE,IF(ISERR(FIND(CONCATENATE(AY$4,"++"),Stac!$S68))=FALSE,IF(ISERR(FIND(CONCATENATE(AY$4,"+++"),Stac!$S68))=FALSE,"+++","++"),"+")," ")," ")</f>
        <v/>
      </c>
      <c r="AZ67" s="47" t="str">
        <f>IF(ISERR(FIND(AZ$4,Stac!$S68))=FALSE,IF(ISERR(FIND(CONCATENATE(AZ$4,"+"),Stac!$S68))=FALSE,IF(ISERR(FIND(CONCATENATE(AZ$4,"++"),Stac!$S68))=FALSE,IF(ISERR(FIND(CONCATENATE(AZ$4,"+++"),Stac!$S68))=FALSE,"+++","++"),"+")," ")," ")</f>
        <v/>
      </c>
      <c r="BA67" s="47" t="str">
        <f>IF(ISERR(FIND(BA$4,Stac!$S68))=FALSE,IF(ISERR(FIND(CONCATENATE(BA$4,"+"),Stac!$S68))=FALSE,IF(ISERR(FIND(CONCATENATE(BA$4,"++"),Stac!$S68))=FALSE,IF(ISERR(FIND(CONCATENATE(BA$4,"+++"),Stac!$S68))=FALSE,"+++","++"),"+")," ")," ")</f>
        <v/>
      </c>
      <c r="BB67" s="47" t="str">
        <f>IF(ISERR(FIND(BB$4,Stac!$S68))=FALSE,IF(ISERR(FIND(CONCATENATE(BB$4,"+"),Stac!$S68))=FALSE,IF(ISERR(FIND(CONCATENATE(BB$4,"++"),Stac!$S68))=FALSE,IF(ISERR(FIND(CONCATENATE(BB$4,"+++"),Stac!$S68))=FALSE,"+++","++"),"+")," ")," ")</f>
        <v/>
      </c>
      <c r="BC67" s="47" t="str">
        <f>IF(ISERR(FIND(BC$4,Stac!$S68))=FALSE,IF(ISERR(FIND(CONCATENATE(BC$4,"+"),Stac!$S68))=FALSE,IF(ISERR(FIND(CONCATENATE(BC$4,"++"),Stac!$S68))=FALSE,IF(ISERR(FIND(CONCATENATE(BC$4,"+++"),Stac!$S68))=FALSE,"+++","++"),"+")," ")," ")</f>
        <v/>
      </c>
      <c r="BD67" s="47" t="str">
        <f>IF(ISERR(FIND(BD$4,Stac!$S68))=FALSE,IF(ISERR(FIND(CONCATENATE(BD$4,"+"),Stac!$S68))=FALSE,IF(ISERR(FIND(CONCATENATE(BD$4,"++"),Stac!$S68))=FALSE,IF(ISERR(FIND(CONCATENATE(BD$4,"+++"),Stac!$S68))=FALSE,"+++","++"),"+")," ")," ")</f>
        <v/>
      </c>
      <c r="BE67" s="47" t="str">
        <f>IF(ISERR(FIND(BE$4,Stac!$S68))=FALSE,IF(ISERR(FIND(CONCATENATE(BE$4,"+"),Stac!$S68))=FALSE,IF(ISERR(FIND(CONCATENATE(BE$4,"++"),Stac!$S68))=FALSE,IF(ISERR(FIND(CONCATENATE(BE$4,"+++"),Stac!$S68))=FALSE,"+++","++"),"+")," ")," ")</f>
        <v/>
      </c>
      <c r="BF67" s="47" t="str">
        <f>IF(ISERR(FIND(BF$4,Stac!$S68))=FALSE,IF(ISERR(FIND(CONCATENATE(BF$4,"+"),Stac!$S68))=FALSE,IF(ISERR(FIND(CONCATENATE(BF$4,"++"),Stac!$S68))=FALSE,IF(ISERR(FIND(CONCATENATE(BF$4,"+++"),Stac!$S68))=FALSE,"+++","++"),"+")," ")," ")</f>
        <v/>
      </c>
      <c r="BG67" s="47" t="str">
        <f>IF(ISERR(FIND(BG$4,Stac!$S68))=FALSE,IF(ISERR(FIND(CONCATENATE(BG$4,"+"),Stac!$S68))=FALSE,IF(ISERR(FIND(CONCATENATE(BG$4,"++"),Stac!$S68))=FALSE,IF(ISERR(FIND(CONCATENATE(BG$4,"+++"),Stac!$S68))=FALSE,"+++","++"),"+")," ")," ")</f>
        <v/>
      </c>
      <c r="BH67" s="47" t="str">
        <f>IF(ISERR(FIND(BH$4,Stac!$S68))=FALSE,IF(ISERR(FIND(CONCATENATE(BH$4,"+"),Stac!$S68))=FALSE,IF(ISERR(FIND(CONCATENATE(BH$4,"++"),Stac!$S68))=FALSE,IF(ISERR(FIND(CONCATENATE(BH$4,"+++"),Stac!$S68))=FALSE,"+++","++"),"+")," ")," ")</f>
        <v>+</v>
      </c>
      <c r="BI67" s="47" t="str">
        <f>IF(ISERR(FIND(BI$4,Stac!$S68))=FALSE,IF(ISERR(FIND(CONCATENATE(BI$4,"+"),Stac!$S68))=FALSE,IF(ISERR(FIND(CONCATENATE(BI$4,"++"),Stac!$S68))=FALSE,IF(ISERR(FIND(CONCATENATE(BI$4,"+++"),Stac!$S68))=FALSE,"+++","++"),"+")," ")," ")</f>
        <v>+</v>
      </c>
      <c r="BJ67" s="47" t="str">
        <f>IF(ISERR(FIND(BJ$4,Stac!$S68))=FALSE,IF(ISERR(FIND(CONCATENATE(BJ$4,"+"),Stac!$S68))=FALSE,IF(ISERR(FIND(CONCATENATE(BJ$4,"++"),Stac!$S68))=FALSE,IF(ISERR(FIND(CONCATENATE(BJ$4,"+++"),Stac!$S68))=FALSE,"+++","++"),"+")," ")," ")</f>
        <v>+</v>
      </c>
      <c r="BK67" s="47" t="str">
        <f>IF(ISERR(FIND(BK$4,Stac!$S68))=FALSE,IF(ISERR(FIND(CONCATENATE(BK$4,"+"),Stac!$S68))=FALSE,IF(ISERR(FIND(CONCATENATE(BK$4,"++"),Stac!$S68))=FALSE,IF(ISERR(FIND(CONCATENATE(BK$4,"+++"),Stac!$S68))=FALSE,"+++","++"),"+")," ")," ")</f>
        <v>+</v>
      </c>
      <c r="BL67" s="47" t="str">
        <f>IF(ISERR(FIND(BL$4,Stac!$S68))=FALSE,IF(ISERR(FIND(CONCATENATE(BL$4,"+"),Stac!$S68))=FALSE,IF(ISERR(FIND(CONCATENATE(BL$4,"++"),Stac!$S68))=FALSE,IF(ISERR(FIND(CONCATENATE(BL$4,"+++"),Stac!$S68))=FALSE,"+++","++"),"+")," ")," ")</f>
        <v>+</v>
      </c>
      <c r="BM67" s="47" t="str">
        <f>IF(ISERR(FIND(BM$4,Stac!$S68))=FALSE,IF(ISERR(FIND(CONCATENATE(BM$4,"+"),Stac!$S68))=FALSE,IF(ISERR(FIND(CONCATENATE(BM$4,"++"),Stac!$S68))=FALSE,IF(ISERR(FIND(CONCATENATE(BM$4,"+++"),Stac!$S68))=FALSE,"+++","++"),"+")," ")," ")</f>
        <v>+</v>
      </c>
      <c r="BN67" s="112" t="str">
        <f>Stac!C68</f>
        <v>Praktyka 3 (16 godz. w tyg.)</v>
      </c>
      <c r="BO67" s="47" t="str">
        <f>IF(ISERR(FIND(BO$4,Stac!$T68))=FALSE,IF(ISERR(FIND(CONCATENATE(BO$4,"+"),Stac!$T68))=FALSE,IF(ISERR(FIND(CONCATENATE(BO$4,"++"),Stac!$T68))=FALSE,IF(ISERR(FIND(CONCATENATE(BO$4,"+++"),Stac!$T68))=FALSE,"+++","++"),"+")," ")," ")</f>
        <v/>
      </c>
      <c r="BP67" s="47" t="str">
        <f>IF(ISERR(FIND(BP$4,Stac!$T68))=FALSE,IF(ISERR(FIND(CONCATENATE(BP$4,"+"),Stac!$T68))=FALSE,IF(ISERR(FIND(CONCATENATE(BP$4,"++"),Stac!$T68))=FALSE,IF(ISERR(FIND(CONCATENATE(BP$4,"+++"),Stac!$T68))=FALSE,"+++","++"),"+")," ")," ")</f>
        <v/>
      </c>
      <c r="BQ67" s="47" t="str">
        <f>IF(ISERR(FIND(BQ$4,Stac!$T68))=FALSE,IF(ISERR(FIND(CONCATENATE(BQ$4,"+"),Stac!$T68))=FALSE,IF(ISERR(FIND(CONCATENATE(BQ$4,"++"),Stac!$T68))=FALSE,IF(ISERR(FIND(CONCATENATE(BQ$4,"+++"),Stac!$T68))=FALSE,"+++","++"),"+")," ")," ")</f>
        <v/>
      </c>
      <c r="BR67" s="47" t="str">
        <f>IF(ISERR(FIND(BR$4,Stac!$T68))=FALSE,IF(ISERR(FIND(CONCATENATE(BR$4,"+"),Stac!$T68))=FALSE,IF(ISERR(FIND(CONCATENATE(BR$4,"++"),Stac!$T68))=FALSE,IF(ISERR(FIND(CONCATENATE(BR$4,"+++"),Stac!$T68))=FALSE,"+++","++"),"+")," ")," ")</f>
        <v/>
      </c>
      <c r="BS67" s="47" t="str">
        <f>IF(ISERR(FIND(BS$4,Stac!$T68))=FALSE,IF(ISERR(FIND(CONCATENATE(BS$4,"+"),Stac!$T68))=FALSE,IF(ISERR(FIND(CONCATENATE(BS$4,"++"),Stac!$T68))=FALSE,IF(ISERR(FIND(CONCATENATE(BS$4,"+++"),Stac!$T68))=FALSE,"+++","++"),"+")," ")," ")</f>
        <v/>
      </c>
      <c r="BT67" s="47" t="str">
        <f>IF(ISERR(FIND(BT$4,Stac!$T68))=FALSE,IF(ISERR(FIND(CONCATENATE(BT$4,"+"),Stac!$T68))=FALSE,IF(ISERR(FIND(CONCATENATE(BT$4,"++"),Stac!$T68))=FALSE,IF(ISERR(FIND(CONCATENATE(BT$4,"+++"),Stac!$T68))=FALSE,"+++","++"),"+")," ")," ")</f>
        <v/>
      </c>
      <c r="BU67" s="47" t="str">
        <f>IF(ISERR(FIND(BU$4,Stac!$T68))=FALSE,IF(ISERR(FIND(CONCATENATE(BU$4,"+"),Stac!$T68))=FALSE,IF(ISERR(FIND(CONCATENATE(BU$4,"++"),Stac!$T68))=FALSE,IF(ISERR(FIND(CONCATENATE(BU$4,"+++"),Stac!$T68))=FALSE,"+++","++"),"+")," ")," ")</f>
        <v/>
      </c>
    </row>
    <row r="68" spans="1:73" ht="38.25">
      <c r="A68" s="88" t="str">
        <f>Stac!C69</f>
        <v xml:space="preserve">Przedmiot obieralny 5:  Wprowadzenie do sztucznej inteligencji / Wprowadzenie do przetwarzania obrazów </v>
      </c>
      <c r="B68" s="47" t="str">
        <f>IF(ISERR(FIND(B$4,Stac!$R69))=FALSE,IF(ISERR(FIND(CONCATENATE(B$4,"+"),Stac!$R69))=FALSE,IF(ISERR(FIND(CONCATENATE(B$4,"++"),Stac!$R69))=FALSE,IF(ISERR(FIND(CONCATENATE(B$4,"+++"),Stac!$R69))=FALSE,"+++","++"),"+")," ")," ")</f>
        <v/>
      </c>
      <c r="C68" s="47" t="str">
        <f>IF(ISERR(FIND(C$4,Stac!$R69))=FALSE,IF(ISERR(FIND(CONCATENATE(C$4,"+"),Stac!$R69))=FALSE,IF(ISERR(FIND(CONCATENATE(C$4,"++"),Stac!$R69))=FALSE,IF(ISERR(FIND(CONCATENATE(C$4,"+++"),Stac!$R69))=FALSE,"+++","++"),"+")," ")," ")</f>
        <v/>
      </c>
      <c r="D68" s="47" t="str">
        <f>IF(ISERR(FIND(D$4,Stac!$R69))=FALSE,IF(ISERR(FIND(CONCATENATE(D$4,"+"),Stac!$R69))=FALSE,IF(ISERR(FIND(CONCATENATE(D$4,"++"),Stac!$R69))=FALSE,IF(ISERR(FIND(CONCATENATE(D$4,"+++"),Stac!$R69))=FALSE,"+++","++"),"+")," ")," ")</f>
        <v/>
      </c>
      <c r="E68" s="47" t="str">
        <f>IF(ISERR(FIND(E$4,Stac!$R69))=FALSE,IF(ISERR(FIND(CONCATENATE(E$4,"+"),Stac!$R69))=FALSE,IF(ISERR(FIND(CONCATENATE(E$4,"++"),Stac!$R69))=FALSE,IF(ISERR(FIND(CONCATENATE(E$4,"+++"),Stac!$R69))=FALSE,"+++","++"),"+")," ")," ")</f>
        <v/>
      </c>
      <c r="F68" s="47" t="str">
        <f>IF(ISERR(FIND(F$4,Stac!$R69))=FALSE,IF(ISERR(FIND(CONCATENATE(F$4,"+"),Stac!$R69))=FALSE,IF(ISERR(FIND(CONCATENATE(F$4,"++"),Stac!$R69))=FALSE,IF(ISERR(FIND(CONCATENATE(F$4,"+++"),Stac!$R69))=FALSE,"+++","++"),"+")," ")," ")</f>
        <v/>
      </c>
      <c r="G68" s="47" t="str">
        <f>IF(ISERR(FIND(G$4,Stac!$R69))=FALSE,IF(ISERR(FIND(CONCATENATE(G$4,"+"),Stac!$R69))=FALSE,IF(ISERR(FIND(CONCATENATE(G$4,"++"),Stac!$R69))=FALSE,IF(ISERR(FIND(CONCATENATE(G$4,"+++"),Stac!$R69))=FALSE,"+++","++"),"+")," ")," ")</f>
        <v/>
      </c>
      <c r="H68" s="47" t="str">
        <f>IF(ISERR(FIND(H$4,Stac!$R69))=FALSE,IF(ISERR(FIND(CONCATENATE(H$4,"+"),Stac!$R69))=FALSE,IF(ISERR(FIND(CONCATENATE(H$4,"++"),Stac!$R69))=FALSE,IF(ISERR(FIND(CONCATENATE(H$4,"+++"),Stac!$R69))=FALSE,"+++","++"),"+")," ")," ")</f>
        <v>+++</v>
      </c>
      <c r="I68" s="47" t="str">
        <f>IF(ISERR(FIND(I$4,Stac!$R69))=FALSE,IF(ISERR(FIND(CONCATENATE(I$4,"+"),Stac!$R69))=FALSE,IF(ISERR(FIND(CONCATENATE(I$4,"++"),Stac!$R69))=FALSE,IF(ISERR(FIND(CONCATENATE(I$4,"+++"),Stac!$R69))=FALSE,"+++","++"),"+")," ")," ")</f>
        <v/>
      </c>
      <c r="J68" s="47" t="str">
        <f>IF(ISERR(FIND(J$4,Stac!$R69))=FALSE,IF(ISERR(FIND(CONCATENATE(J$4,"+"),Stac!$R69))=FALSE,IF(ISERR(FIND(CONCATENATE(J$4,"++"),Stac!$R69))=FALSE,IF(ISERR(FIND(CONCATENATE(J$4,"+++"),Stac!$R69))=FALSE,"+++","++"),"+")," ")," ")</f>
        <v/>
      </c>
      <c r="K68" s="47" t="str">
        <f>IF(ISERR(FIND(K$4,Stac!$R69))=FALSE,IF(ISERR(FIND(CONCATENATE(K$4,"+"),Stac!$R69))=FALSE,IF(ISERR(FIND(CONCATENATE(K$4,"++"),Stac!$R69))=FALSE,IF(ISERR(FIND(CONCATENATE(K$4,"+++"),Stac!$R69))=FALSE,"+++","++"),"+")," ")," ")</f>
        <v/>
      </c>
      <c r="L68" s="47" t="str">
        <f>IF(ISERR(FIND(L$4,Stac!$R69))=FALSE,IF(ISERR(FIND(CONCATENATE(L$4,"+"),Stac!$R69))=FALSE,IF(ISERR(FIND(CONCATENATE(L$4,"++"),Stac!$R69))=FALSE,IF(ISERR(FIND(CONCATENATE(L$4,"+++"),Stac!$R69))=FALSE,"+++","++"),"+")," ")," ")</f>
        <v/>
      </c>
      <c r="M68" s="47" t="str">
        <f>IF(ISERR(FIND(M$4,Stac!$R69))=FALSE,IF(ISERR(FIND(CONCATENATE(M$4,"+"),Stac!$R69))=FALSE,IF(ISERR(FIND(CONCATENATE(M$4,"++"),Stac!$R69))=FALSE,IF(ISERR(FIND(CONCATENATE(M$4,"+++"),Stac!$R69))=FALSE,"+++","++"),"+")," ")," ")</f>
        <v/>
      </c>
      <c r="N68" s="47" t="str">
        <f>IF(ISERR(FIND(N$4,Stac!$R69))=FALSE,IF(ISERR(FIND(CONCATENATE(N$4,"+"),Stac!$R69))=FALSE,IF(ISERR(FIND(CONCATENATE(N$4,"++"),Stac!$R69))=FALSE,IF(ISERR(FIND(CONCATENATE(N$4,"+++"),Stac!$R69))=FALSE,"+++","++"),"+")," ")," ")</f>
        <v/>
      </c>
      <c r="O68" s="47" t="str">
        <f>IF(ISERR(FIND(O$4,Stac!$R69))=FALSE,IF(ISERR(FIND(CONCATENATE(O$4,"+"),Stac!$R69))=FALSE,IF(ISERR(FIND(CONCATENATE(O$4,"++"),Stac!$R69))=FALSE,IF(ISERR(FIND(CONCATENATE(O$4,"+++"),Stac!$R69))=FALSE,"+++","++"),"+")," ")," ")</f>
        <v/>
      </c>
      <c r="P68" s="47" t="str">
        <f>IF(ISERR(FIND(P$4,Stac!$R69))=FALSE,IF(ISERR(FIND(CONCATENATE(P$4,"+"),Stac!$R69))=FALSE,IF(ISERR(FIND(CONCATENATE(P$4,"++"),Stac!$R69))=FALSE,IF(ISERR(FIND(CONCATENATE(P$4,"+++"),Stac!$R69))=FALSE,"+++","++"),"+")," ")," ")</f>
        <v/>
      </c>
      <c r="Q68" s="47" t="str">
        <f>IF(ISERR(FIND(Q$4,Stac!$R69))=FALSE,IF(ISERR(FIND(CONCATENATE(Q$4,"+"),Stac!$R69))=FALSE,IF(ISERR(FIND(CONCATENATE(Q$4,"++"),Stac!$R69))=FALSE,IF(ISERR(FIND(CONCATENATE(Q$4,"+++"),Stac!$R69))=FALSE,"+++","++"),"+")," ")," ")</f>
        <v/>
      </c>
      <c r="R68" s="47" t="str">
        <f>IF(ISERR(FIND(R$4,Stac!$R69))=FALSE,IF(ISERR(FIND(CONCATENATE(R$4,"+"),Stac!$R69))=FALSE,IF(ISERR(FIND(CONCATENATE(R$4,"++"),Stac!$R69))=FALSE,IF(ISERR(FIND(CONCATENATE(R$4,"+++"),Stac!$R69))=FALSE,"+++","++"),"+")," ")," ")</f>
        <v/>
      </c>
      <c r="S68" s="47" t="str">
        <f>IF(ISERR(FIND(S$4,Stac!$R69))=FALSE,IF(ISERR(FIND(CONCATENATE(S$4,"+"),Stac!$R69))=FALSE,IF(ISERR(FIND(CONCATENATE(S$4,"++"),Stac!$R69))=FALSE,IF(ISERR(FIND(CONCATENATE(S$4,"+++"),Stac!$R69))=FALSE,"+++","++"),"+")," ")," ")</f>
        <v/>
      </c>
      <c r="T68" s="47" t="str">
        <f>IF(ISERR(FIND(T$4,Stac!$R69))=FALSE,IF(ISERR(FIND(CONCATENATE(T$4,"+"),Stac!$R69))=FALSE,IF(ISERR(FIND(CONCATENATE(T$4,"++"),Stac!$R69))=FALSE,IF(ISERR(FIND(CONCATENATE(T$4,"+++"),Stac!$R69))=FALSE,"+++","++"),"+")," ")," ")</f>
        <v/>
      </c>
      <c r="U68" s="47" t="str">
        <f>IF(ISERR(FIND(U$4,Stac!$R69))=FALSE,IF(ISERR(FIND(CONCATENATE(U$4,"+"),Stac!$R69))=FALSE,IF(ISERR(FIND(CONCATENATE(U$4,"++"),Stac!$R69))=FALSE,IF(ISERR(FIND(CONCATENATE(U$4,"+++"),Stac!$R69))=FALSE,"+++","++"),"+")," ")," ")</f>
        <v/>
      </c>
      <c r="V68" s="47" t="str">
        <f>IF(ISERR(FIND(V$4,Stac!$R69))=FALSE,IF(ISERR(FIND(CONCATENATE(V$4,"+"),Stac!$R69))=FALSE,IF(ISERR(FIND(CONCATENATE(V$4,"++"),Stac!$R69))=FALSE,IF(ISERR(FIND(CONCATENATE(V$4,"+++"),Stac!$R69))=FALSE,"+++","++"),"+")," ")," ")</f>
        <v>++</v>
      </c>
      <c r="W68" s="47" t="str">
        <f>IF(ISERR(FIND(W$4,Stac!$R69))=FALSE,IF(ISERR(FIND(CONCATENATE(W$4,"+"),Stac!$R69))=FALSE,IF(ISERR(FIND(CONCATENATE(W$4,"++"),Stac!$R69))=FALSE,IF(ISERR(FIND(CONCATENATE(W$4,"+++"),Stac!$R69))=FALSE,"+++","++"),"+")," ")," ")</f>
        <v/>
      </c>
      <c r="X68" s="47" t="str">
        <f>IF(ISERR(FIND(X$4,Stac!$R69))=FALSE,IF(ISERR(FIND(CONCATENATE(X$4,"+"),Stac!$R69))=FALSE,IF(ISERR(FIND(CONCATENATE(X$4,"++"),Stac!$R69))=FALSE,IF(ISERR(FIND(CONCATENATE(X$4,"+++"),Stac!$R69))=FALSE,"+++","++"),"+")," ")," ")</f>
        <v/>
      </c>
      <c r="Y68" s="47" t="str">
        <f>IF(ISERR(FIND(Y$4,Stac!$R69))=FALSE,IF(ISERR(FIND(CONCATENATE(Y$4,"+"),Stac!$R69))=FALSE,IF(ISERR(FIND(CONCATENATE(Y$4,"++"),Stac!$R69))=FALSE,IF(ISERR(FIND(CONCATENATE(Y$4,"+++"),Stac!$R69))=FALSE,"+++","++"),"+")," ")," ")</f>
        <v/>
      </c>
      <c r="Z68" s="47" t="str">
        <f>IF(ISERR(FIND(Z$4,Stac!$R69))=FALSE,IF(ISERR(FIND(CONCATENATE(Z$4,"+"),Stac!$R69))=FALSE,IF(ISERR(FIND(CONCATENATE(Z$4,"++"),Stac!$R69))=FALSE,IF(ISERR(FIND(CONCATENATE(Z$4,"+++"),Stac!$R69))=FALSE,"+++","++"),"+")," ")," ")</f>
        <v/>
      </c>
      <c r="AA68" s="47" t="str">
        <f>IF(ISERR(FIND(AA$4,Stac!$R69))=FALSE,IF(ISERR(FIND(CONCATENATE(AA$4,"+"),Stac!$R69))=FALSE,IF(ISERR(FIND(CONCATENATE(AA$4,"++"),Stac!$R69))=FALSE,IF(ISERR(FIND(CONCATENATE(AA$4,"+++"),Stac!$R69))=FALSE,"+++","++"),"+")," ")," ")</f>
        <v/>
      </c>
      <c r="AB68" s="47" t="str">
        <f>IF(ISERR(FIND(AB$4,Stac!$R69))=FALSE,IF(ISERR(FIND(CONCATENATE(AB$4,"+"),Stac!$R69))=FALSE,IF(ISERR(FIND(CONCATENATE(AB$4,"++"),Stac!$R69))=FALSE,IF(ISERR(FIND(CONCATENATE(AB$4,"+++"),Stac!$R69))=FALSE,"+++","++"),"+")," ")," ")</f>
        <v/>
      </c>
      <c r="AC68" s="47" t="str">
        <f>IF(ISERR(FIND(AC$4,Stac!$R69))=FALSE,IF(ISERR(FIND(CONCATENATE(AC$4,"+"),Stac!$R69))=FALSE,IF(ISERR(FIND(CONCATENATE(AC$4,"++"),Stac!$R69))=FALSE,IF(ISERR(FIND(CONCATENATE(AC$4,"+++"),Stac!$R69))=FALSE,"+++","++"),"+")," ")," ")</f>
        <v>++</v>
      </c>
      <c r="AD68" s="112" t="str">
        <f>Stac!C69</f>
        <v xml:space="preserve">Przedmiot obieralny 5:  Wprowadzenie do sztucznej inteligencji / Wprowadzenie do przetwarzania obrazów </v>
      </c>
      <c r="AE68" s="47" t="str">
        <f>IF(ISERR(FIND(AE$4,Stac!$S69))=FALSE,IF(ISERR(FIND(CONCATENATE(AE$4,"+"),Stac!$S69))=FALSE,IF(ISERR(FIND(CONCATENATE(AE$4,"++"),Stac!$S69))=FALSE,IF(ISERR(FIND(CONCATENATE(AE$4,"+++"),Stac!$S69))=FALSE,"+++","++"),"+")," ")," ")</f>
        <v/>
      </c>
      <c r="AF68" s="47" t="str">
        <f>IF(ISERR(FIND(AF$4,Stac!$S69))=FALSE,IF(ISERR(FIND(CONCATENATE(AF$4,"+"),Stac!$S69))=FALSE,IF(ISERR(FIND(CONCATENATE(AF$4,"++"),Stac!$S69))=FALSE,IF(ISERR(FIND(CONCATENATE(AF$4,"+++"),Stac!$S69))=FALSE,"+++","++"),"+")," ")," ")</f>
        <v/>
      </c>
      <c r="AG68" s="47" t="str">
        <f>IF(ISERR(FIND(AG$4,Stac!$S69))=FALSE,IF(ISERR(FIND(CONCATENATE(AG$4,"+"),Stac!$S69))=FALSE,IF(ISERR(FIND(CONCATENATE(AG$4,"++"),Stac!$S69))=FALSE,IF(ISERR(FIND(CONCATENATE(AG$4,"+++"),Stac!$S69))=FALSE,"+++","++"),"+")," ")," ")</f>
        <v/>
      </c>
      <c r="AH68" s="47" t="str">
        <f>IF(ISERR(FIND(AH$4,Stac!$S69))=FALSE,IF(ISERR(FIND(CONCATENATE(AH$4,"+"),Stac!$S69))=FALSE,IF(ISERR(FIND(CONCATENATE(AH$4,"++"),Stac!$S69))=FALSE,IF(ISERR(FIND(CONCATENATE(AH$4,"+++"),Stac!$S69))=FALSE,"+++","++"),"+")," ")," ")</f>
        <v/>
      </c>
      <c r="AI68" s="47" t="str">
        <f>IF(ISERR(FIND(AI$4,Stac!$S69))=FALSE,IF(ISERR(FIND(CONCATENATE(AI$4,"+"),Stac!$S69))=FALSE,IF(ISERR(FIND(CONCATENATE(AI$4,"++"),Stac!$S69))=FALSE,IF(ISERR(FIND(CONCATENATE(AI$4,"+++"),Stac!$S69))=FALSE,"+++","++"),"+")," ")," ")</f>
        <v/>
      </c>
      <c r="AJ68" s="47" t="str">
        <f>IF(ISERR(FIND(AJ$4,Stac!$S69))=FALSE,IF(ISERR(FIND(CONCATENATE(AJ$4,"+"),Stac!$S69))=FALSE,IF(ISERR(FIND(CONCATENATE(AJ$4,"++"),Stac!$S69))=FALSE,IF(ISERR(FIND(CONCATENATE(AJ$4,"+++"),Stac!$S69))=FALSE,"+++","++"),"+")," ")," ")</f>
        <v/>
      </c>
      <c r="AK68" s="47" t="str">
        <f>IF(ISERR(FIND(AK$4,Stac!$S69))=FALSE,IF(ISERR(FIND(CONCATENATE(AK$4,"+"),Stac!$S69))=FALSE,IF(ISERR(FIND(CONCATENATE(AK$4,"++"),Stac!$S69))=FALSE,IF(ISERR(FIND(CONCATENATE(AK$4,"+++"),Stac!$S69))=FALSE,"+++","++"),"+")," ")," ")</f>
        <v/>
      </c>
      <c r="AL68" s="47" t="str">
        <f>IF(ISERR(FIND(AL$4,Stac!$S69))=FALSE,IF(ISERR(FIND(CONCATENATE(AL$4,"+"),Stac!$S69))=FALSE,IF(ISERR(FIND(CONCATENATE(AL$4,"++"),Stac!$S69))=FALSE,IF(ISERR(FIND(CONCATENATE(AL$4,"+++"),Stac!$S69))=FALSE,"+++","++"),"+")," ")," ")</f>
        <v/>
      </c>
      <c r="AM68" s="47" t="str">
        <f>IF(ISERR(FIND(AM$4,Stac!$S69))=FALSE,IF(ISERR(FIND(CONCATENATE(AM$4,"+"),Stac!$S69))=FALSE,IF(ISERR(FIND(CONCATENATE(AM$4,"++"),Stac!$S69))=FALSE,IF(ISERR(FIND(CONCATENATE(AM$4,"+++"),Stac!$S69))=FALSE,"+++","++"),"+")," ")," ")</f>
        <v>+++</v>
      </c>
      <c r="AN68" s="47" t="str">
        <f>IF(ISERR(FIND(AN$4,Stac!$S69))=FALSE,IF(ISERR(FIND(CONCATENATE(AN$4,"+"),Stac!$S69))=FALSE,IF(ISERR(FIND(CONCATENATE(AN$4,"++"),Stac!$S69))=FALSE,IF(ISERR(FIND(CONCATENATE(AN$4,"+++"),Stac!$S69))=FALSE,"+++","++"),"+")," ")," ")</f>
        <v/>
      </c>
      <c r="AO68" s="47" t="str">
        <f>IF(ISERR(FIND(AO$4,Stac!$S69))=FALSE,IF(ISERR(FIND(CONCATENATE(AO$4,"+"),Stac!$S69))=FALSE,IF(ISERR(FIND(CONCATENATE(AO$4,"++"),Stac!$S69))=FALSE,IF(ISERR(FIND(CONCATENATE(AO$4,"+++"),Stac!$S69))=FALSE,"+++","++"),"+")," ")," ")</f>
        <v/>
      </c>
      <c r="AP68" s="47" t="str">
        <f>IF(ISERR(FIND(AP$4,Stac!$S69))=FALSE,IF(ISERR(FIND(CONCATENATE(AP$4,"+"),Stac!$S69))=FALSE,IF(ISERR(FIND(CONCATENATE(AP$4,"++"),Stac!$S69))=FALSE,IF(ISERR(FIND(CONCATENATE(AP$4,"+++"),Stac!$S69))=FALSE,"+++","++"),"+")," ")," ")</f>
        <v/>
      </c>
      <c r="AQ68" s="47" t="str">
        <f>IF(ISERR(FIND(AQ$4,Stac!$S69))=FALSE,IF(ISERR(FIND(CONCATENATE(AQ$4,"+"),Stac!$S69))=FALSE,IF(ISERR(FIND(CONCATENATE(AQ$4,"++"),Stac!$S69))=FALSE,IF(ISERR(FIND(CONCATENATE(AQ$4,"+++"),Stac!$S69))=FALSE,"+++","++"),"+")," ")," ")</f>
        <v/>
      </c>
      <c r="AR68" s="47" t="str">
        <f>IF(ISERR(FIND(AR$4,Stac!$S69))=FALSE,IF(ISERR(FIND(CONCATENATE(AR$4,"+"),Stac!$S69))=FALSE,IF(ISERR(FIND(CONCATENATE(AR$4,"++"),Stac!$S69))=FALSE,IF(ISERR(FIND(CONCATENATE(AR$4,"+++"),Stac!$S69))=FALSE,"+++","++"),"+")," ")," ")</f>
        <v/>
      </c>
      <c r="AS68" s="47" t="str">
        <f>IF(ISERR(FIND(AS$4,Stac!$S69))=FALSE,IF(ISERR(FIND(CONCATENATE(AS$4,"+"),Stac!$S69))=FALSE,IF(ISERR(FIND(CONCATENATE(AS$4,"++"),Stac!$S69))=FALSE,IF(ISERR(FIND(CONCATENATE(AS$4,"+++"),Stac!$S69))=FALSE,"+++","++"),"+")," ")," ")</f>
        <v/>
      </c>
      <c r="AT68" s="47" t="str">
        <f>IF(ISERR(FIND(AT$4,Stac!$S69))=FALSE,IF(ISERR(FIND(CONCATENATE(AT$4,"+"),Stac!$S69))=FALSE,IF(ISERR(FIND(CONCATENATE(AT$4,"++"),Stac!$S69))=FALSE,IF(ISERR(FIND(CONCATENATE(AT$4,"+++"),Stac!$S69))=FALSE,"+++","++"),"+")," ")," ")</f>
        <v/>
      </c>
      <c r="AU68" s="47" t="str">
        <f>IF(ISERR(FIND(AU$4,Stac!$S69))=FALSE,IF(ISERR(FIND(CONCATENATE(AU$4,"+"),Stac!$S69))=FALSE,IF(ISERR(FIND(CONCATENATE(AU$4,"++"),Stac!$S69))=FALSE,IF(ISERR(FIND(CONCATENATE(AU$4,"+++"),Stac!$S69))=FALSE,"+++","++"),"+")," ")," ")</f>
        <v/>
      </c>
      <c r="AV68" s="47" t="str">
        <f>IF(ISERR(FIND(AV$4,Stac!$S69))=FALSE,IF(ISERR(FIND(CONCATENATE(AV$4,"+"),Stac!$S69))=FALSE,IF(ISERR(FIND(CONCATENATE(AV$4,"++"),Stac!$S69))=FALSE,IF(ISERR(FIND(CONCATENATE(AV$4,"+++"),Stac!$S69))=FALSE,"+++","++"),"+")," ")," ")</f>
        <v/>
      </c>
      <c r="AW68" s="47" t="str">
        <f>IF(ISERR(FIND(AW$4,Stac!$S69))=FALSE,IF(ISERR(FIND(CONCATENATE(AW$4,"+"),Stac!$S69))=FALSE,IF(ISERR(FIND(CONCATENATE(AW$4,"++"),Stac!$S69))=FALSE,IF(ISERR(FIND(CONCATENATE(AW$4,"+++"),Stac!$S69))=FALSE,"+++","++"),"+")," ")," ")</f>
        <v/>
      </c>
      <c r="AX68" s="47" t="str">
        <f>IF(ISERR(FIND(AX$4,Stac!$S69))=FALSE,IF(ISERR(FIND(CONCATENATE(AX$4,"+"),Stac!$S69))=FALSE,IF(ISERR(FIND(CONCATENATE(AX$4,"++"),Stac!$S69))=FALSE,IF(ISERR(FIND(CONCATENATE(AX$4,"+++"),Stac!$S69))=FALSE,"+++","++"),"+")," ")," ")</f>
        <v/>
      </c>
      <c r="AY68" s="47" t="str">
        <f>IF(ISERR(FIND(AY$4,Stac!$S69))=FALSE,IF(ISERR(FIND(CONCATENATE(AY$4,"+"),Stac!$S69))=FALSE,IF(ISERR(FIND(CONCATENATE(AY$4,"++"),Stac!$S69))=FALSE,IF(ISERR(FIND(CONCATENATE(AY$4,"+++"),Stac!$S69))=FALSE,"+++","++"),"+")," ")," ")</f>
        <v>+</v>
      </c>
      <c r="AZ68" s="47" t="str">
        <f>IF(ISERR(FIND(AZ$4,Stac!$S69))=FALSE,IF(ISERR(FIND(CONCATENATE(AZ$4,"+"),Stac!$S69))=FALSE,IF(ISERR(FIND(CONCATENATE(AZ$4,"++"),Stac!$S69))=FALSE,IF(ISERR(FIND(CONCATENATE(AZ$4,"+++"),Stac!$S69))=FALSE,"+++","++"),"+")," ")," ")</f>
        <v>+</v>
      </c>
      <c r="BA68" s="47" t="str">
        <f>IF(ISERR(FIND(BA$4,Stac!$S69))=FALSE,IF(ISERR(FIND(CONCATENATE(BA$4,"+"),Stac!$S69))=FALSE,IF(ISERR(FIND(CONCATENATE(BA$4,"++"),Stac!$S69))=FALSE,IF(ISERR(FIND(CONCATENATE(BA$4,"+++"),Stac!$S69))=FALSE,"+++","++"),"+")," ")," ")</f>
        <v/>
      </c>
      <c r="BB68" s="47" t="str">
        <f>IF(ISERR(FIND(BB$4,Stac!$S69))=FALSE,IF(ISERR(FIND(CONCATENATE(BB$4,"+"),Stac!$S69))=FALSE,IF(ISERR(FIND(CONCATENATE(BB$4,"++"),Stac!$S69))=FALSE,IF(ISERR(FIND(CONCATENATE(BB$4,"+++"),Stac!$S69))=FALSE,"+++","++"),"+")," ")," ")</f>
        <v/>
      </c>
      <c r="BC68" s="47" t="str">
        <f>IF(ISERR(FIND(BC$4,Stac!$S69))=FALSE,IF(ISERR(FIND(CONCATENATE(BC$4,"+"),Stac!$S69))=FALSE,IF(ISERR(FIND(CONCATENATE(BC$4,"++"),Stac!$S69))=FALSE,IF(ISERR(FIND(CONCATENATE(BC$4,"+++"),Stac!$S69))=FALSE,"+++","++"),"+")," ")," ")</f>
        <v/>
      </c>
      <c r="BD68" s="47" t="str">
        <f>IF(ISERR(FIND(BD$4,Stac!$S69))=FALSE,IF(ISERR(FIND(CONCATENATE(BD$4,"+"),Stac!$S69))=FALSE,IF(ISERR(FIND(CONCATENATE(BD$4,"++"),Stac!$S69))=FALSE,IF(ISERR(FIND(CONCATENATE(BD$4,"+++"),Stac!$S69))=FALSE,"+++","++"),"+")," ")," ")</f>
        <v>+</v>
      </c>
      <c r="BE68" s="47" t="str">
        <f>IF(ISERR(FIND(BE$4,Stac!$S69))=FALSE,IF(ISERR(FIND(CONCATENATE(BE$4,"+"),Stac!$S69))=FALSE,IF(ISERR(FIND(CONCATENATE(BE$4,"++"),Stac!$S69))=FALSE,IF(ISERR(FIND(CONCATENATE(BE$4,"+++"),Stac!$S69))=FALSE,"+++","++"),"+")," ")," ")</f>
        <v/>
      </c>
      <c r="BF68" s="47" t="str">
        <f>IF(ISERR(FIND(BF$4,Stac!$S69))=FALSE,IF(ISERR(FIND(CONCATENATE(BF$4,"+"),Stac!$S69))=FALSE,IF(ISERR(FIND(CONCATENATE(BF$4,"++"),Stac!$S69))=FALSE,IF(ISERR(FIND(CONCATENATE(BF$4,"+++"),Stac!$S69))=FALSE,"+++","++"),"+")," ")," ")</f>
        <v/>
      </c>
      <c r="BG68" s="47" t="str">
        <f>IF(ISERR(FIND(BG$4,Stac!$S69))=FALSE,IF(ISERR(FIND(CONCATENATE(BG$4,"+"),Stac!$S69))=FALSE,IF(ISERR(FIND(CONCATENATE(BG$4,"++"),Stac!$S69))=FALSE,IF(ISERR(FIND(CONCATENATE(BG$4,"+++"),Stac!$S69))=FALSE,"+++","++"),"+")," ")," ")</f>
        <v/>
      </c>
      <c r="BH68" s="47" t="str">
        <f>IF(ISERR(FIND(BH$4,Stac!$S69))=FALSE,IF(ISERR(FIND(CONCATENATE(BH$4,"+"),Stac!$S69))=FALSE,IF(ISERR(FIND(CONCATENATE(BH$4,"++"),Stac!$S69))=FALSE,IF(ISERR(FIND(CONCATENATE(BH$4,"+++"),Stac!$S69))=FALSE,"+++","++"),"+")," ")," ")</f>
        <v/>
      </c>
      <c r="BI68" s="47" t="str">
        <f>IF(ISERR(FIND(BI$4,Stac!$S69))=FALSE,IF(ISERR(FIND(CONCATENATE(BI$4,"+"),Stac!$S69))=FALSE,IF(ISERR(FIND(CONCATENATE(BI$4,"++"),Stac!$S69))=FALSE,IF(ISERR(FIND(CONCATENATE(BI$4,"+++"),Stac!$S69))=FALSE,"+++","++"),"+")," ")," ")</f>
        <v/>
      </c>
      <c r="BJ68" s="47" t="str">
        <f>IF(ISERR(FIND(BJ$4,Stac!$S69))=FALSE,IF(ISERR(FIND(CONCATENATE(BJ$4,"+"),Stac!$S69))=FALSE,IF(ISERR(FIND(CONCATENATE(BJ$4,"++"),Stac!$S69))=FALSE,IF(ISERR(FIND(CONCATENATE(BJ$4,"+++"),Stac!$S69))=FALSE,"+++","++"),"+")," ")," ")</f>
        <v/>
      </c>
      <c r="BK68" s="47" t="str">
        <f>IF(ISERR(FIND(BK$4,Stac!$S69))=FALSE,IF(ISERR(FIND(CONCATENATE(BK$4,"+"),Stac!$S69))=FALSE,IF(ISERR(FIND(CONCATENATE(BK$4,"++"),Stac!$S69))=FALSE,IF(ISERR(FIND(CONCATENATE(BK$4,"+++"),Stac!$S69))=FALSE,"+++","++"),"+")," ")," ")</f>
        <v/>
      </c>
      <c r="BL68" s="47" t="str">
        <f>IF(ISERR(FIND(BL$4,Stac!$S69))=FALSE,IF(ISERR(FIND(CONCATENATE(BL$4,"+"),Stac!$S69))=FALSE,IF(ISERR(FIND(CONCATENATE(BL$4,"++"),Stac!$S69))=FALSE,IF(ISERR(FIND(CONCATENATE(BL$4,"+++"),Stac!$S69))=FALSE,"+++","++"),"+")," ")," ")</f>
        <v/>
      </c>
      <c r="BM68" s="47" t="str">
        <f>IF(ISERR(FIND(BM$4,Stac!$S69))=FALSE,IF(ISERR(FIND(CONCATENATE(BM$4,"+"),Stac!$S69))=FALSE,IF(ISERR(FIND(CONCATENATE(BM$4,"++"),Stac!$S69))=FALSE,IF(ISERR(FIND(CONCATENATE(BM$4,"+++"),Stac!$S69))=FALSE,"+++","++"),"+")," ")," ")</f>
        <v/>
      </c>
      <c r="BN68" s="112" t="str">
        <f>Stac!C69</f>
        <v xml:space="preserve">Przedmiot obieralny 5:  Wprowadzenie do sztucznej inteligencji / Wprowadzenie do przetwarzania obrazów </v>
      </c>
      <c r="BO68" s="47" t="str">
        <f>IF(ISERR(FIND(BO$4,Stac!$T69))=FALSE,IF(ISERR(FIND(CONCATENATE(BO$4,"+"),Stac!$T69))=FALSE,IF(ISERR(FIND(CONCATENATE(BO$4,"++"),Stac!$T69))=FALSE,IF(ISERR(FIND(CONCATENATE(BO$4,"+++"),Stac!$T69))=FALSE,"+++","++"),"+")," ")," ")</f>
        <v/>
      </c>
      <c r="BP68" s="47" t="str">
        <f>IF(ISERR(FIND(BP$4,Stac!$T69))=FALSE,IF(ISERR(FIND(CONCATENATE(BP$4,"+"),Stac!$T69))=FALSE,IF(ISERR(FIND(CONCATENATE(BP$4,"++"),Stac!$T69))=FALSE,IF(ISERR(FIND(CONCATENATE(BP$4,"+++"),Stac!$T69))=FALSE,"+++","++"),"+")," ")," ")</f>
        <v>+</v>
      </c>
      <c r="BQ68" s="47" t="str">
        <f>IF(ISERR(FIND(BQ$4,Stac!$T69))=FALSE,IF(ISERR(FIND(CONCATENATE(BQ$4,"+"),Stac!$T69))=FALSE,IF(ISERR(FIND(CONCATENATE(BQ$4,"++"),Stac!$T69))=FALSE,IF(ISERR(FIND(CONCATENATE(BQ$4,"+++"),Stac!$T69))=FALSE,"+++","++"),"+")," ")," ")</f>
        <v/>
      </c>
      <c r="BR68" s="47" t="str">
        <f>IF(ISERR(FIND(BR$4,Stac!$T69))=FALSE,IF(ISERR(FIND(CONCATENATE(BR$4,"+"),Stac!$T69))=FALSE,IF(ISERR(FIND(CONCATENATE(BR$4,"++"),Stac!$T69))=FALSE,IF(ISERR(FIND(CONCATENATE(BR$4,"+++"),Stac!$T69))=FALSE,"+++","++"),"+")," ")," ")</f>
        <v/>
      </c>
      <c r="BS68" s="47" t="str">
        <f>IF(ISERR(FIND(BS$4,Stac!$T69))=FALSE,IF(ISERR(FIND(CONCATENATE(BS$4,"+"),Stac!$T69))=FALSE,IF(ISERR(FIND(CONCATENATE(BS$4,"++"),Stac!$T69))=FALSE,IF(ISERR(FIND(CONCATENATE(BS$4,"+++"),Stac!$T69))=FALSE,"+++","++"),"+")," ")," ")</f>
        <v/>
      </c>
      <c r="BT68" s="47" t="str">
        <f>IF(ISERR(FIND(BT$4,Stac!$T69))=FALSE,IF(ISERR(FIND(CONCATENATE(BT$4,"+"),Stac!$T69))=FALSE,IF(ISERR(FIND(CONCATENATE(BT$4,"++"),Stac!$T69))=FALSE,IF(ISERR(FIND(CONCATENATE(BT$4,"+++"),Stac!$T69))=FALSE,"+++","++"),"+")," ")," ")</f>
        <v/>
      </c>
      <c r="BU68" s="47" t="str">
        <f>IF(ISERR(FIND(BU$4,Stac!$T69))=FALSE,IF(ISERR(FIND(CONCATENATE(BU$4,"+"),Stac!$T69))=FALSE,IF(ISERR(FIND(CONCATENATE(BU$4,"++"),Stac!$T69))=FALSE,IF(ISERR(FIND(CONCATENATE(BU$4,"+++"),Stac!$T69))=FALSE,"+++","++"),"+")," ")," ")</f>
        <v>+</v>
      </c>
    </row>
    <row r="69" spans="1:73">
      <c r="A69" s="88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89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89"/>
      <c r="BO69" s="47"/>
      <c r="BP69" s="47"/>
      <c r="BQ69" s="47"/>
      <c r="BR69" s="47"/>
      <c r="BS69" s="47"/>
      <c r="BT69" s="47"/>
      <c r="BU69" s="47"/>
    </row>
    <row r="70" spans="1:73">
      <c r="A70" s="88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89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89"/>
      <c r="BO70" s="47"/>
      <c r="BP70" s="47"/>
      <c r="BQ70" s="47"/>
      <c r="BR70" s="47"/>
      <c r="BS70" s="47"/>
      <c r="BT70" s="47"/>
      <c r="BU70" s="47"/>
    </row>
    <row r="71" spans="1:73">
      <c r="A71" s="88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89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89"/>
      <c r="BO71" s="47"/>
      <c r="BP71" s="47"/>
      <c r="BQ71" s="47"/>
      <c r="BR71" s="47"/>
      <c r="BS71" s="47"/>
      <c r="BT71" s="47"/>
      <c r="BU71" s="47"/>
    </row>
    <row r="72" spans="1:73">
      <c r="A72" s="89" t="str">
        <f>Stac!C72</f>
        <v>Semestr 6: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89" t="str">
        <f>Stac!C72</f>
        <v>Semestr 6:</v>
      </c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89" t="str">
        <f>Stac!C72</f>
        <v>Semestr 6:</v>
      </c>
      <c r="BO72" s="47"/>
      <c r="BP72" s="47"/>
      <c r="BQ72" s="47"/>
      <c r="BR72" s="47"/>
      <c r="BS72" s="47"/>
      <c r="BT72" s="47"/>
      <c r="BU72" s="47"/>
    </row>
    <row r="73" spans="1:73">
      <c r="A73" s="88" t="str">
        <f>Stac!C73</f>
        <v>Moduł kształcenia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89" t="str">
        <f>Stac!C73</f>
        <v>Moduł kształcenia</v>
      </c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89" t="str">
        <f>Stac!C73</f>
        <v>Moduł kształcenia</v>
      </c>
      <c r="BO73" s="47"/>
      <c r="BP73" s="47"/>
      <c r="BQ73" s="47"/>
      <c r="BR73" s="47"/>
      <c r="BS73" s="47"/>
      <c r="BT73" s="47"/>
      <c r="BU73" s="47"/>
    </row>
    <row r="74" spans="1:73" ht="51">
      <c r="A74" s="88" t="str">
        <f>Stac!C74</f>
        <v>Przedmiot obieralny 6: Reprogramowalne układy elektroniczne w sterowaniu / Zastosowania sterowników przemysłowych</v>
      </c>
      <c r="B74" s="47" t="str">
        <f>IF(ISERR(FIND(B$4,Stac!$R74))=FALSE,IF(ISERR(FIND(CONCATENATE(B$4,"+"),Stac!$R74))=FALSE,IF(ISERR(FIND(CONCATENATE(B$4,"++"),Stac!$R74))=FALSE,IF(ISERR(FIND(CONCATENATE(B$4,"+++"),Stac!$R74))=FALSE,"+++","++"),"+")," ")," ")</f>
        <v/>
      </c>
      <c r="C74" s="47" t="str">
        <f>IF(ISERR(FIND(C$4,Stac!$R74))=FALSE,IF(ISERR(FIND(CONCATENATE(C$4,"+"),Stac!$R74))=FALSE,IF(ISERR(FIND(CONCATENATE(C$4,"++"),Stac!$R74))=FALSE,IF(ISERR(FIND(CONCATENATE(C$4,"+++"),Stac!$R74))=FALSE,"+++","++"),"+")," ")," ")</f>
        <v/>
      </c>
      <c r="D74" s="47" t="str">
        <f>IF(ISERR(FIND(D$4,Stac!$R74))=FALSE,IF(ISERR(FIND(CONCATENATE(D$4,"+"),Stac!$R74))=FALSE,IF(ISERR(FIND(CONCATENATE(D$4,"++"),Stac!$R74))=FALSE,IF(ISERR(FIND(CONCATENATE(D$4,"+++"),Stac!$R74))=FALSE,"+++","++"),"+")," ")," ")</f>
        <v/>
      </c>
      <c r="E74" s="47" t="str">
        <f>IF(ISERR(FIND(E$4,Stac!$R74))=FALSE,IF(ISERR(FIND(CONCATENATE(E$4,"+"),Stac!$R74))=FALSE,IF(ISERR(FIND(CONCATENATE(E$4,"++"),Stac!$R74))=FALSE,IF(ISERR(FIND(CONCATENATE(E$4,"+++"),Stac!$R74))=FALSE,"+++","++"),"+")," ")," ")</f>
        <v/>
      </c>
      <c r="F74" s="47" t="str">
        <f>IF(ISERR(FIND(F$4,Stac!$R74))=FALSE,IF(ISERR(FIND(CONCATENATE(F$4,"+"),Stac!$R74))=FALSE,IF(ISERR(FIND(CONCATENATE(F$4,"++"),Stac!$R74))=FALSE,IF(ISERR(FIND(CONCATENATE(F$4,"+++"),Stac!$R74))=FALSE,"+++","++"),"+")," ")," ")</f>
        <v/>
      </c>
      <c r="G74" s="47" t="str">
        <f>IF(ISERR(FIND(G$4,Stac!$R74))=FALSE,IF(ISERR(FIND(CONCATENATE(G$4,"+"),Stac!$R74))=FALSE,IF(ISERR(FIND(CONCATENATE(G$4,"++"),Stac!$R74))=FALSE,IF(ISERR(FIND(CONCATENATE(G$4,"+++"),Stac!$R74))=FALSE,"+++","++"),"+")," ")," ")</f>
        <v/>
      </c>
      <c r="H74" s="47" t="str">
        <f>IF(ISERR(FIND(H$4,Stac!$R74))=FALSE,IF(ISERR(FIND(CONCATENATE(H$4,"+"),Stac!$R74))=FALSE,IF(ISERR(FIND(CONCATENATE(H$4,"++"),Stac!$R74))=FALSE,IF(ISERR(FIND(CONCATENATE(H$4,"+++"),Stac!$R74))=FALSE,"+++","++"),"+")," ")," ")</f>
        <v/>
      </c>
      <c r="I74" s="47" t="str">
        <f>IF(ISERR(FIND(I$4,Stac!$R74))=FALSE,IF(ISERR(FIND(CONCATENATE(I$4,"+"),Stac!$R74))=FALSE,IF(ISERR(FIND(CONCATENATE(I$4,"++"),Stac!$R74))=FALSE,IF(ISERR(FIND(CONCATENATE(I$4,"+++"),Stac!$R74))=FALSE,"+++","++"),"+")," ")," ")</f>
        <v/>
      </c>
      <c r="J74" s="47" t="str">
        <f>IF(ISERR(FIND(J$4,Stac!$R74))=FALSE,IF(ISERR(FIND(CONCATENATE(J$4,"+"),Stac!$R74))=FALSE,IF(ISERR(FIND(CONCATENATE(J$4,"++"),Stac!$R74))=FALSE,IF(ISERR(FIND(CONCATENATE(J$4,"+++"),Stac!$R74))=FALSE,"+++","++"),"+")," ")," ")</f>
        <v>++</v>
      </c>
      <c r="K74" s="47" t="str">
        <f>IF(ISERR(FIND(K$4,Stac!$R74))=FALSE,IF(ISERR(FIND(CONCATENATE(K$4,"+"),Stac!$R74))=FALSE,IF(ISERR(FIND(CONCATENATE(K$4,"++"),Stac!$R74))=FALSE,IF(ISERR(FIND(CONCATENATE(K$4,"+++"),Stac!$R74))=FALSE,"+++","++"),"+")," ")," ")</f>
        <v/>
      </c>
      <c r="L74" s="47" t="str">
        <f>IF(ISERR(FIND(L$4,Stac!$R74))=FALSE,IF(ISERR(FIND(CONCATENATE(L$4,"+"),Stac!$R74))=FALSE,IF(ISERR(FIND(CONCATENATE(L$4,"++"),Stac!$R74))=FALSE,IF(ISERR(FIND(CONCATENATE(L$4,"+++"),Stac!$R74))=FALSE,"+++","++"),"+")," ")," ")</f>
        <v/>
      </c>
      <c r="M74" s="47" t="str">
        <f>IF(ISERR(FIND(M$4,Stac!$R74))=FALSE,IF(ISERR(FIND(CONCATENATE(M$4,"+"),Stac!$R74))=FALSE,IF(ISERR(FIND(CONCATENATE(M$4,"++"),Stac!$R74))=FALSE,IF(ISERR(FIND(CONCATENATE(M$4,"+++"),Stac!$R74))=FALSE,"+++","++"),"+")," ")," ")</f>
        <v/>
      </c>
      <c r="N74" s="47" t="str">
        <f>IF(ISERR(FIND(N$4,Stac!$R74))=FALSE,IF(ISERR(FIND(CONCATENATE(N$4,"+"),Stac!$R74))=FALSE,IF(ISERR(FIND(CONCATENATE(N$4,"++"),Stac!$R74))=FALSE,IF(ISERR(FIND(CONCATENATE(N$4,"+++"),Stac!$R74))=FALSE,"+++","++"),"+")," ")," ")</f>
        <v/>
      </c>
      <c r="O74" s="47" t="str">
        <f>IF(ISERR(FIND(O$4,Stac!$R74))=FALSE,IF(ISERR(FIND(CONCATENATE(O$4,"+"),Stac!$R74))=FALSE,IF(ISERR(FIND(CONCATENATE(O$4,"++"),Stac!$R74))=FALSE,IF(ISERR(FIND(CONCATENATE(O$4,"+++"),Stac!$R74))=FALSE,"+++","++"),"+")," ")," ")</f>
        <v/>
      </c>
      <c r="P74" s="47" t="str">
        <f>IF(ISERR(FIND(P$4,Stac!$R74))=FALSE,IF(ISERR(FIND(CONCATENATE(P$4,"+"),Stac!$R74))=FALSE,IF(ISERR(FIND(CONCATENATE(P$4,"++"),Stac!$R74))=FALSE,IF(ISERR(FIND(CONCATENATE(P$4,"+++"),Stac!$R74))=FALSE,"+++","++"),"+")," ")," ")</f>
        <v/>
      </c>
      <c r="Q74" s="47" t="str">
        <f>IF(ISERR(FIND(Q$4,Stac!$R74))=FALSE,IF(ISERR(FIND(CONCATENATE(Q$4,"+"),Stac!$R74))=FALSE,IF(ISERR(FIND(CONCATENATE(Q$4,"++"),Stac!$R74))=FALSE,IF(ISERR(FIND(CONCATENATE(Q$4,"+++"),Stac!$R74))=FALSE,"+++","++"),"+")," ")," ")</f>
        <v/>
      </c>
      <c r="R74" s="47" t="str">
        <f>IF(ISERR(FIND(R$4,Stac!$R74))=FALSE,IF(ISERR(FIND(CONCATENATE(R$4,"+"),Stac!$R74))=FALSE,IF(ISERR(FIND(CONCATENATE(R$4,"++"),Stac!$R74))=FALSE,IF(ISERR(FIND(CONCATENATE(R$4,"+++"),Stac!$R74))=FALSE,"+++","++"),"+")," ")," ")</f>
        <v/>
      </c>
      <c r="S74" s="47" t="str">
        <f>IF(ISERR(FIND(S$4,Stac!$R74))=FALSE,IF(ISERR(FIND(CONCATENATE(S$4,"+"),Stac!$R74))=FALSE,IF(ISERR(FIND(CONCATENATE(S$4,"++"),Stac!$R74))=FALSE,IF(ISERR(FIND(CONCATENATE(S$4,"+++"),Stac!$R74))=FALSE,"+++","++"),"+")," ")," ")</f>
        <v/>
      </c>
      <c r="T74" s="47" t="str">
        <f>IF(ISERR(FIND(T$4,Stac!$R74))=FALSE,IF(ISERR(FIND(CONCATENATE(T$4,"+"),Stac!$R74))=FALSE,IF(ISERR(FIND(CONCATENATE(T$4,"++"),Stac!$R74))=FALSE,IF(ISERR(FIND(CONCATENATE(T$4,"+++"),Stac!$R74))=FALSE,"+++","++"),"+")," ")," ")</f>
        <v>+</v>
      </c>
      <c r="U74" s="47" t="str">
        <f>IF(ISERR(FIND(U$4,Stac!$R74))=FALSE,IF(ISERR(FIND(CONCATENATE(U$4,"+"),Stac!$R74))=FALSE,IF(ISERR(FIND(CONCATENATE(U$4,"++"),Stac!$R74))=FALSE,IF(ISERR(FIND(CONCATENATE(U$4,"+++"),Stac!$R74))=FALSE,"+++","++"),"+")," ")," ")</f>
        <v/>
      </c>
      <c r="V74" s="47" t="str">
        <f>IF(ISERR(FIND(V$4,Stac!$R74))=FALSE,IF(ISERR(FIND(CONCATENATE(V$4,"+"),Stac!$R74))=FALSE,IF(ISERR(FIND(CONCATENATE(V$4,"++"),Stac!$R74))=FALSE,IF(ISERR(FIND(CONCATENATE(V$4,"+++"),Stac!$R74))=FALSE,"+++","++"),"+")," ")," ")</f>
        <v/>
      </c>
      <c r="W74" s="47" t="str">
        <f>IF(ISERR(FIND(W$4,Stac!$R74))=FALSE,IF(ISERR(FIND(CONCATENATE(W$4,"+"),Stac!$R74))=FALSE,IF(ISERR(FIND(CONCATENATE(W$4,"++"),Stac!$R74))=FALSE,IF(ISERR(FIND(CONCATENATE(W$4,"+++"),Stac!$R74))=FALSE,"+++","++"),"+")," ")," ")</f>
        <v/>
      </c>
      <c r="X74" s="47" t="str">
        <f>IF(ISERR(FIND(X$4,Stac!$R74))=FALSE,IF(ISERR(FIND(CONCATENATE(X$4,"+"),Stac!$R74))=FALSE,IF(ISERR(FIND(CONCATENATE(X$4,"++"),Stac!$R74))=FALSE,IF(ISERR(FIND(CONCATENATE(X$4,"+++"),Stac!$R74))=FALSE,"+++","++"),"+")," ")," ")</f>
        <v/>
      </c>
      <c r="Y74" s="47" t="str">
        <f>IF(ISERR(FIND(Y$4,Stac!$R74))=FALSE,IF(ISERR(FIND(CONCATENATE(Y$4,"+"),Stac!$R74))=FALSE,IF(ISERR(FIND(CONCATENATE(Y$4,"++"),Stac!$R74))=FALSE,IF(ISERR(FIND(CONCATENATE(Y$4,"+++"),Stac!$R74))=FALSE,"+++","++"),"+")," ")," ")</f>
        <v/>
      </c>
      <c r="Z74" s="47" t="str">
        <f>IF(ISERR(FIND(Z$4,Stac!$R74))=FALSE,IF(ISERR(FIND(CONCATENATE(Z$4,"+"),Stac!$R74))=FALSE,IF(ISERR(FIND(CONCATENATE(Z$4,"++"),Stac!$R74))=FALSE,IF(ISERR(FIND(CONCATENATE(Z$4,"+++"),Stac!$R74))=FALSE,"+++","++"),"+")," ")," ")</f>
        <v/>
      </c>
      <c r="AA74" s="47" t="str">
        <f>IF(ISERR(FIND(AA$4,Stac!$R74))=FALSE,IF(ISERR(FIND(CONCATENATE(AA$4,"+"),Stac!$R74))=FALSE,IF(ISERR(FIND(CONCATENATE(AA$4,"++"),Stac!$R74))=FALSE,IF(ISERR(FIND(CONCATENATE(AA$4,"+++"),Stac!$R74))=FALSE,"+++","++"),"+")," ")," ")</f>
        <v/>
      </c>
      <c r="AB74" s="47" t="str">
        <f>IF(ISERR(FIND(AB$4,Stac!$R74))=FALSE,IF(ISERR(FIND(CONCATENATE(AB$4,"+"),Stac!$R74))=FALSE,IF(ISERR(FIND(CONCATENATE(AB$4,"++"),Stac!$R74))=FALSE,IF(ISERR(FIND(CONCATENATE(AB$4,"+++"),Stac!$R74))=FALSE,"+++","++"),"+")," ")," ")</f>
        <v/>
      </c>
      <c r="AC74" s="47" t="str">
        <f>IF(ISERR(FIND(AC$4,Stac!$R74))=FALSE,IF(ISERR(FIND(CONCATENATE(AC$4,"+"),Stac!$R74))=FALSE,IF(ISERR(FIND(CONCATENATE(AC$4,"++"),Stac!$R74))=FALSE,IF(ISERR(FIND(CONCATENATE(AC$4,"+++"),Stac!$R74))=FALSE,"+++","++"),"+")," ")," ")</f>
        <v/>
      </c>
      <c r="AD74" s="112" t="str">
        <f>Stac!C74</f>
        <v>Przedmiot obieralny 6: Reprogramowalne układy elektroniczne w sterowaniu / Zastosowania sterowników przemysłowych</v>
      </c>
      <c r="AE74" s="47" t="str">
        <f>IF(ISERR(FIND(AE$4,Stac!$S74))=FALSE,IF(ISERR(FIND(CONCATENATE(AE$4,"+"),Stac!$S74))=FALSE,IF(ISERR(FIND(CONCATENATE(AE$4,"++"),Stac!$S74))=FALSE,IF(ISERR(FIND(CONCATENATE(AE$4,"+++"),Stac!$S74))=FALSE,"+++","++"),"+")," ")," ")</f>
        <v/>
      </c>
      <c r="AF74" s="47" t="str">
        <f>IF(ISERR(FIND(AF$4,Stac!$S74))=FALSE,IF(ISERR(FIND(CONCATENATE(AF$4,"+"),Stac!$S74))=FALSE,IF(ISERR(FIND(CONCATENATE(AF$4,"++"),Stac!$S74))=FALSE,IF(ISERR(FIND(CONCATENATE(AF$4,"+++"),Stac!$S74))=FALSE,"+++","++"),"+")," ")," ")</f>
        <v/>
      </c>
      <c r="AG74" s="47" t="str">
        <f>IF(ISERR(FIND(AG$4,Stac!$S74))=FALSE,IF(ISERR(FIND(CONCATENATE(AG$4,"+"),Stac!$S74))=FALSE,IF(ISERR(FIND(CONCATENATE(AG$4,"++"),Stac!$S74))=FALSE,IF(ISERR(FIND(CONCATENATE(AG$4,"+++"),Stac!$S74))=FALSE,"+++","++"),"+")," ")," ")</f>
        <v/>
      </c>
      <c r="AH74" s="47" t="str">
        <f>IF(ISERR(FIND(AH$4,Stac!$S74))=FALSE,IF(ISERR(FIND(CONCATENATE(AH$4,"+"),Stac!$S74))=FALSE,IF(ISERR(FIND(CONCATENATE(AH$4,"++"),Stac!$S74))=FALSE,IF(ISERR(FIND(CONCATENATE(AH$4,"+++"),Stac!$S74))=FALSE,"+++","++"),"+")," ")," ")</f>
        <v/>
      </c>
      <c r="AI74" s="47" t="str">
        <f>IF(ISERR(FIND(AI$4,Stac!$S74))=FALSE,IF(ISERR(FIND(CONCATENATE(AI$4,"+"),Stac!$S74))=FALSE,IF(ISERR(FIND(CONCATENATE(AI$4,"++"),Stac!$S74))=FALSE,IF(ISERR(FIND(CONCATENATE(AI$4,"+++"),Stac!$S74))=FALSE,"+++","++"),"+")," ")," ")</f>
        <v/>
      </c>
      <c r="AJ74" s="47" t="str">
        <f>IF(ISERR(FIND(AJ$4,Stac!$S74))=FALSE,IF(ISERR(FIND(CONCATENATE(AJ$4,"+"),Stac!$S74))=FALSE,IF(ISERR(FIND(CONCATENATE(AJ$4,"++"),Stac!$S74))=FALSE,IF(ISERR(FIND(CONCATENATE(AJ$4,"+++"),Stac!$S74))=FALSE,"+++","++"),"+")," ")," ")</f>
        <v/>
      </c>
      <c r="AK74" s="47" t="str">
        <f>IF(ISERR(FIND(AK$4,Stac!$S74))=FALSE,IF(ISERR(FIND(CONCATENATE(AK$4,"+"),Stac!$S74))=FALSE,IF(ISERR(FIND(CONCATENATE(AK$4,"++"),Stac!$S74))=FALSE,IF(ISERR(FIND(CONCATENATE(AK$4,"+++"),Stac!$S74))=FALSE,"+++","++"),"+")," ")," ")</f>
        <v/>
      </c>
      <c r="AL74" s="47" t="str">
        <f>IF(ISERR(FIND(AL$4,Stac!$S74))=FALSE,IF(ISERR(FIND(CONCATENATE(AL$4,"+"),Stac!$S74))=FALSE,IF(ISERR(FIND(CONCATENATE(AL$4,"++"),Stac!$S74))=FALSE,IF(ISERR(FIND(CONCATENATE(AL$4,"+++"),Stac!$S74))=FALSE,"+++","++"),"+")," ")," ")</f>
        <v/>
      </c>
      <c r="AM74" s="47" t="str">
        <f>IF(ISERR(FIND(AM$4,Stac!$S74))=FALSE,IF(ISERR(FIND(CONCATENATE(AM$4,"+"),Stac!$S74))=FALSE,IF(ISERR(FIND(CONCATENATE(AM$4,"++"),Stac!$S74))=FALSE,IF(ISERR(FIND(CONCATENATE(AM$4,"+++"),Stac!$S74))=FALSE,"+++","++"),"+")," ")," ")</f>
        <v/>
      </c>
      <c r="AN74" s="47" t="str">
        <f>IF(ISERR(FIND(AN$4,Stac!$S74))=FALSE,IF(ISERR(FIND(CONCATENATE(AN$4,"+"),Stac!$S74))=FALSE,IF(ISERR(FIND(CONCATENATE(AN$4,"++"),Stac!$S74))=FALSE,IF(ISERR(FIND(CONCATENATE(AN$4,"+++"),Stac!$S74))=FALSE,"+++","++"),"+")," ")," ")</f>
        <v/>
      </c>
      <c r="AO74" s="47" t="str">
        <f>IF(ISERR(FIND(AO$4,Stac!$S74))=FALSE,IF(ISERR(FIND(CONCATENATE(AO$4,"+"),Stac!$S74))=FALSE,IF(ISERR(FIND(CONCATENATE(AO$4,"++"),Stac!$S74))=FALSE,IF(ISERR(FIND(CONCATENATE(AO$4,"+++"),Stac!$S74))=FALSE,"+++","++"),"+")," ")," ")</f>
        <v/>
      </c>
      <c r="AP74" s="47" t="str">
        <f>IF(ISERR(FIND(AP$4,Stac!$S74))=FALSE,IF(ISERR(FIND(CONCATENATE(AP$4,"+"),Stac!$S74))=FALSE,IF(ISERR(FIND(CONCATENATE(AP$4,"++"),Stac!$S74))=FALSE,IF(ISERR(FIND(CONCATENATE(AP$4,"+++"),Stac!$S74))=FALSE,"+++","++"),"+")," ")," ")</f>
        <v/>
      </c>
      <c r="AQ74" s="47" t="str">
        <f>IF(ISERR(FIND(AQ$4,Stac!$S74))=FALSE,IF(ISERR(FIND(CONCATENATE(AQ$4,"+"),Stac!$S74))=FALSE,IF(ISERR(FIND(CONCATENATE(AQ$4,"++"),Stac!$S74))=FALSE,IF(ISERR(FIND(CONCATENATE(AQ$4,"+++"),Stac!$S74))=FALSE,"+++","++"),"+")," ")," ")</f>
        <v>+</v>
      </c>
      <c r="AR74" s="47" t="str">
        <f>IF(ISERR(FIND(AR$4,Stac!$S74))=FALSE,IF(ISERR(FIND(CONCATENATE(AR$4,"+"),Stac!$S74))=FALSE,IF(ISERR(FIND(CONCATENATE(AR$4,"++"),Stac!$S74))=FALSE,IF(ISERR(FIND(CONCATENATE(AR$4,"+++"),Stac!$S74))=FALSE,"+++","++"),"+")," ")," ")</f>
        <v/>
      </c>
      <c r="AS74" s="47" t="str">
        <f>IF(ISERR(FIND(AS$4,Stac!$S74))=FALSE,IF(ISERR(FIND(CONCATENATE(AS$4,"+"),Stac!$S74))=FALSE,IF(ISERR(FIND(CONCATENATE(AS$4,"++"),Stac!$S74))=FALSE,IF(ISERR(FIND(CONCATENATE(AS$4,"+++"),Stac!$S74))=FALSE,"+++","++"),"+")," ")," ")</f>
        <v/>
      </c>
      <c r="AT74" s="47" t="str">
        <f>IF(ISERR(FIND(AT$4,Stac!$S74))=FALSE,IF(ISERR(FIND(CONCATENATE(AT$4,"+"),Stac!$S74))=FALSE,IF(ISERR(FIND(CONCATENATE(AT$4,"++"),Stac!$S74))=FALSE,IF(ISERR(FIND(CONCATENATE(AT$4,"+++"),Stac!$S74))=FALSE,"+++","++"),"+")," ")," ")</f>
        <v/>
      </c>
      <c r="AU74" s="47" t="str">
        <f>IF(ISERR(FIND(AU$4,Stac!$S74))=FALSE,IF(ISERR(FIND(CONCATENATE(AU$4,"+"),Stac!$S74))=FALSE,IF(ISERR(FIND(CONCATENATE(AU$4,"++"),Stac!$S74))=FALSE,IF(ISERR(FIND(CONCATENATE(AU$4,"+++"),Stac!$S74))=FALSE,"+++","++"),"+")," ")," ")</f>
        <v/>
      </c>
      <c r="AV74" s="47" t="str">
        <f>IF(ISERR(FIND(AV$4,Stac!$S74))=FALSE,IF(ISERR(FIND(CONCATENATE(AV$4,"+"),Stac!$S74))=FALSE,IF(ISERR(FIND(CONCATENATE(AV$4,"++"),Stac!$S74))=FALSE,IF(ISERR(FIND(CONCATENATE(AV$4,"+++"),Stac!$S74))=FALSE,"+++","++"),"+")," ")," ")</f>
        <v>+</v>
      </c>
      <c r="AW74" s="47" t="str">
        <f>IF(ISERR(FIND(AW$4,Stac!$S74))=FALSE,IF(ISERR(FIND(CONCATENATE(AW$4,"+"),Stac!$S74))=FALSE,IF(ISERR(FIND(CONCATENATE(AW$4,"++"),Stac!$S74))=FALSE,IF(ISERR(FIND(CONCATENATE(AW$4,"+++"),Stac!$S74))=FALSE,"+++","++"),"+")," ")," ")</f>
        <v/>
      </c>
      <c r="AX74" s="47" t="str">
        <f>IF(ISERR(FIND(AX$4,Stac!$S74))=FALSE,IF(ISERR(FIND(CONCATENATE(AX$4,"+"),Stac!$S74))=FALSE,IF(ISERR(FIND(CONCATENATE(AX$4,"++"),Stac!$S74))=FALSE,IF(ISERR(FIND(CONCATENATE(AX$4,"+++"),Stac!$S74))=FALSE,"+++","++"),"+")," ")," ")</f>
        <v/>
      </c>
      <c r="AY74" s="47" t="str">
        <f>IF(ISERR(FIND(AY$4,Stac!$S74))=FALSE,IF(ISERR(FIND(CONCATENATE(AY$4,"+"),Stac!$S74))=FALSE,IF(ISERR(FIND(CONCATENATE(AY$4,"++"),Stac!$S74))=FALSE,IF(ISERR(FIND(CONCATENATE(AY$4,"+++"),Stac!$S74))=FALSE,"+++","++"),"+")," ")," ")</f>
        <v/>
      </c>
      <c r="AZ74" s="47" t="str">
        <f>IF(ISERR(FIND(AZ$4,Stac!$S74))=FALSE,IF(ISERR(FIND(CONCATENATE(AZ$4,"+"),Stac!$S74))=FALSE,IF(ISERR(FIND(CONCATENATE(AZ$4,"++"),Stac!$S74))=FALSE,IF(ISERR(FIND(CONCATENATE(AZ$4,"+++"),Stac!$S74))=FALSE,"+++","++"),"+")," ")," ")</f>
        <v/>
      </c>
      <c r="BA74" s="47" t="str">
        <f>IF(ISERR(FIND(BA$4,Stac!$S74))=FALSE,IF(ISERR(FIND(CONCATENATE(BA$4,"+"),Stac!$S74))=FALSE,IF(ISERR(FIND(CONCATENATE(BA$4,"++"),Stac!$S74))=FALSE,IF(ISERR(FIND(CONCATENATE(BA$4,"+++"),Stac!$S74))=FALSE,"+++","++"),"+")," ")," ")</f>
        <v>+</v>
      </c>
      <c r="BB74" s="47" t="str">
        <f>IF(ISERR(FIND(BB$4,Stac!$S74))=FALSE,IF(ISERR(FIND(CONCATENATE(BB$4,"+"),Stac!$S74))=FALSE,IF(ISERR(FIND(CONCATENATE(BB$4,"++"),Stac!$S74))=FALSE,IF(ISERR(FIND(CONCATENATE(BB$4,"+++"),Stac!$S74))=FALSE,"+++","++"),"+")," ")," ")</f>
        <v/>
      </c>
      <c r="BC74" s="47" t="str">
        <f>IF(ISERR(FIND(BC$4,Stac!$S74))=FALSE,IF(ISERR(FIND(CONCATENATE(BC$4,"+"),Stac!$S74))=FALSE,IF(ISERR(FIND(CONCATENATE(BC$4,"++"),Stac!$S74))=FALSE,IF(ISERR(FIND(CONCATENATE(BC$4,"+++"),Stac!$S74))=FALSE,"+++","++"),"+")," ")," ")</f>
        <v/>
      </c>
      <c r="BD74" s="47" t="str">
        <f>IF(ISERR(FIND(BD$4,Stac!$S74))=FALSE,IF(ISERR(FIND(CONCATENATE(BD$4,"+"),Stac!$S74))=FALSE,IF(ISERR(FIND(CONCATENATE(BD$4,"++"),Stac!$S74))=FALSE,IF(ISERR(FIND(CONCATENATE(BD$4,"+++"),Stac!$S74))=FALSE,"+++","++"),"+")," ")," ")</f>
        <v/>
      </c>
      <c r="BE74" s="47" t="str">
        <f>IF(ISERR(FIND(BE$4,Stac!$S74))=FALSE,IF(ISERR(FIND(CONCATENATE(BE$4,"+"),Stac!$S74))=FALSE,IF(ISERR(FIND(CONCATENATE(BE$4,"++"),Stac!$S74))=FALSE,IF(ISERR(FIND(CONCATENATE(BE$4,"+++"),Stac!$S74))=FALSE,"+++","++"),"+")," ")," ")</f>
        <v/>
      </c>
      <c r="BF74" s="47" t="str">
        <f>IF(ISERR(FIND(BF$4,Stac!$S74))=FALSE,IF(ISERR(FIND(CONCATENATE(BF$4,"+"),Stac!$S74))=FALSE,IF(ISERR(FIND(CONCATENATE(BF$4,"++"),Stac!$S74))=FALSE,IF(ISERR(FIND(CONCATENATE(BF$4,"+++"),Stac!$S74))=FALSE,"+++","++"),"+")," ")," ")</f>
        <v>+</v>
      </c>
      <c r="BG74" s="47" t="str">
        <f>IF(ISERR(FIND(BG$4,Stac!$S74))=FALSE,IF(ISERR(FIND(CONCATENATE(BG$4,"+"),Stac!$S74))=FALSE,IF(ISERR(FIND(CONCATENATE(BG$4,"++"),Stac!$S74))=FALSE,IF(ISERR(FIND(CONCATENATE(BG$4,"+++"),Stac!$S74))=FALSE,"+++","++"),"+")," ")," ")</f>
        <v/>
      </c>
      <c r="BH74" s="47" t="str">
        <f>IF(ISERR(FIND(BH$4,Stac!$S74))=FALSE,IF(ISERR(FIND(CONCATENATE(BH$4,"+"),Stac!$S74))=FALSE,IF(ISERR(FIND(CONCATENATE(BH$4,"++"),Stac!$S74))=FALSE,IF(ISERR(FIND(CONCATENATE(BH$4,"+++"),Stac!$S74))=FALSE,"+++","++"),"+")," ")," ")</f>
        <v/>
      </c>
      <c r="BI74" s="47" t="str">
        <f>IF(ISERR(FIND(BI$4,Stac!$S74))=FALSE,IF(ISERR(FIND(CONCATENATE(BI$4,"+"),Stac!$S74))=FALSE,IF(ISERR(FIND(CONCATENATE(BI$4,"++"),Stac!$S74))=FALSE,IF(ISERR(FIND(CONCATENATE(BI$4,"+++"),Stac!$S74))=FALSE,"+++","++"),"+")," ")," ")</f>
        <v/>
      </c>
      <c r="BJ74" s="47" t="str">
        <f>IF(ISERR(FIND(BJ$4,Stac!$S74))=FALSE,IF(ISERR(FIND(CONCATENATE(BJ$4,"+"),Stac!$S74))=FALSE,IF(ISERR(FIND(CONCATENATE(BJ$4,"++"),Stac!$S74))=FALSE,IF(ISERR(FIND(CONCATENATE(BJ$4,"+++"),Stac!$S74))=FALSE,"+++","++"),"+")," ")," ")</f>
        <v/>
      </c>
      <c r="BK74" s="47" t="str">
        <f>IF(ISERR(FIND(BK$4,Stac!$S74))=FALSE,IF(ISERR(FIND(CONCATENATE(BK$4,"+"),Stac!$S74))=FALSE,IF(ISERR(FIND(CONCATENATE(BK$4,"++"),Stac!$S74))=FALSE,IF(ISERR(FIND(CONCATENATE(BK$4,"+++"),Stac!$S74))=FALSE,"+++","++"),"+")," ")," ")</f>
        <v/>
      </c>
      <c r="BL74" s="47" t="str">
        <f>IF(ISERR(FIND(BL$4,Stac!$S74))=FALSE,IF(ISERR(FIND(CONCATENATE(BL$4,"+"),Stac!$S74))=FALSE,IF(ISERR(FIND(CONCATENATE(BL$4,"++"),Stac!$S74))=FALSE,IF(ISERR(FIND(CONCATENATE(BL$4,"+++"),Stac!$S74))=FALSE,"+++","++"),"+")," ")," ")</f>
        <v/>
      </c>
      <c r="BM74" s="47" t="str">
        <f>IF(ISERR(FIND(BM$4,Stac!$S74))=FALSE,IF(ISERR(FIND(CONCATENATE(BM$4,"+"),Stac!$S74))=FALSE,IF(ISERR(FIND(CONCATENATE(BM$4,"++"),Stac!$S74))=FALSE,IF(ISERR(FIND(CONCATENATE(BM$4,"+++"),Stac!$S74))=FALSE,"+++","++"),"+")," ")," ")</f>
        <v/>
      </c>
      <c r="BN74" s="112" t="str">
        <f>Stac!C74</f>
        <v>Przedmiot obieralny 6: Reprogramowalne układy elektroniczne w sterowaniu / Zastosowania sterowników przemysłowych</v>
      </c>
      <c r="BO74" s="47" t="str">
        <f>IF(ISERR(FIND(BO$4,Stac!$T74))=FALSE,IF(ISERR(FIND(CONCATENATE(BO$4,"+"),Stac!$T74))=FALSE,IF(ISERR(FIND(CONCATENATE(BO$4,"++"),Stac!$T74))=FALSE,IF(ISERR(FIND(CONCATENATE(BO$4,"+++"),Stac!$T74))=FALSE,"+++","++"),"+")," ")," ")</f>
        <v/>
      </c>
      <c r="BP74" s="47" t="str">
        <f>IF(ISERR(FIND(BP$4,Stac!$T74))=FALSE,IF(ISERR(FIND(CONCATENATE(BP$4,"+"),Stac!$T74))=FALSE,IF(ISERR(FIND(CONCATENATE(BP$4,"++"),Stac!$T74))=FALSE,IF(ISERR(FIND(CONCATENATE(BP$4,"+++"),Stac!$T74))=FALSE,"+++","++"),"+")," ")," ")</f>
        <v/>
      </c>
      <c r="BQ74" s="47" t="str">
        <f>IF(ISERR(FIND(BQ$4,Stac!$T74))=FALSE,IF(ISERR(FIND(CONCATENATE(BQ$4,"+"),Stac!$T74))=FALSE,IF(ISERR(FIND(CONCATENATE(BQ$4,"++"),Stac!$T74))=FALSE,IF(ISERR(FIND(CONCATENATE(BQ$4,"+++"),Stac!$T74))=FALSE,"+++","++"),"+")," ")," ")</f>
        <v>++</v>
      </c>
      <c r="BR74" s="47" t="str">
        <f>IF(ISERR(FIND(BR$4,Stac!$T74))=FALSE,IF(ISERR(FIND(CONCATENATE(BR$4,"+"),Stac!$T74))=FALSE,IF(ISERR(FIND(CONCATENATE(BR$4,"++"),Stac!$T74))=FALSE,IF(ISERR(FIND(CONCATENATE(BR$4,"+++"),Stac!$T74))=FALSE,"+++","++"),"+")," ")," ")</f>
        <v/>
      </c>
      <c r="BS74" s="47" t="str">
        <f>IF(ISERR(FIND(BS$4,Stac!$T74))=FALSE,IF(ISERR(FIND(CONCATENATE(BS$4,"+"),Stac!$T74))=FALSE,IF(ISERR(FIND(CONCATENATE(BS$4,"++"),Stac!$T74))=FALSE,IF(ISERR(FIND(CONCATENATE(BS$4,"+++"),Stac!$T74))=FALSE,"+++","++"),"+")," ")," ")</f>
        <v/>
      </c>
      <c r="BT74" s="47" t="str">
        <f>IF(ISERR(FIND(BT$4,Stac!$T74))=FALSE,IF(ISERR(FIND(CONCATENATE(BT$4,"+"),Stac!$T74))=FALSE,IF(ISERR(FIND(CONCATENATE(BT$4,"++"),Stac!$T74))=FALSE,IF(ISERR(FIND(CONCATENATE(BT$4,"+++"),Stac!$T74))=FALSE,"+++","++"),"+")," ")," ")</f>
        <v/>
      </c>
      <c r="BU74" s="47" t="str">
        <f>IF(ISERR(FIND(BU$4,Stac!$T74))=FALSE,IF(ISERR(FIND(CONCATENATE(BU$4,"+"),Stac!$T74))=FALSE,IF(ISERR(FIND(CONCATENATE(BU$4,"++"),Stac!$T74))=FALSE,IF(ISERR(FIND(CONCATENATE(BU$4,"+++"),Stac!$T74))=FALSE,"+++","++"),"+")," ")," ")</f>
        <v/>
      </c>
    </row>
    <row r="75" spans="1:73">
      <c r="A75" s="88" t="str">
        <f>Stac!C75</f>
        <v>Systemy czasu rzeczywistego</v>
      </c>
      <c r="B75" s="47" t="str">
        <f>IF(ISERR(FIND(B$4,Stac!$R75))=FALSE,IF(ISERR(FIND(CONCATENATE(B$4,"+"),Stac!$R75))=FALSE,IF(ISERR(FIND(CONCATENATE(B$4,"++"),Stac!$R75))=FALSE,IF(ISERR(FIND(CONCATENATE(B$4,"+++"),Stac!$R75))=FALSE,"+++","++"),"+")," ")," ")</f>
        <v/>
      </c>
      <c r="C75" s="47" t="str">
        <f>IF(ISERR(FIND(C$4,Stac!$R75))=FALSE,IF(ISERR(FIND(CONCATENATE(C$4,"+"),Stac!$R75))=FALSE,IF(ISERR(FIND(CONCATENATE(C$4,"++"),Stac!$R75))=FALSE,IF(ISERR(FIND(CONCATENATE(C$4,"+++"),Stac!$R75))=FALSE,"+++","++"),"+")," ")," ")</f>
        <v/>
      </c>
      <c r="D75" s="47" t="str">
        <f>IF(ISERR(FIND(D$4,Stac!$R75))=FALSE,IF(ISERR(FIND(CONCATENATE(D$4,"+"),Stac!$R75))=FALSE,IF(ISERR(FIND(CONCATENATE(D$4,"++"),Stac!$R75))=FALSE,IF(ISERR(FIND(CONCATENATE(D$4,"+++"),Stac!$R75))=FALSE,"+++","++"),"+")," ")," ")</f>
        <v/>
      </c>
      <c r="E75" s="47" t="str">
        <f>IF(ISERR(FIND(E$4,Stac!$R75))=FALSE,IF(ISERR(FIND(CONCATENATE(E$4,"+"),Stac!$R75))=FALSE,IF(ISERR(FIND(CONCATENATE(E$4,"++"),Stac!$R75))=FALSE,IF(ISERR(FIND(CONCATENATE(E$4,"+++"),Stac!$R75))=FALSE,"+++","++"),"+")," ")," ")</f>
        <v/>
      </c>
      <c r="F75" s="47" t="str">
        <f>IF(ISERR(FIND(F$4,Stac!$R75))=FALSE,IF(ISERR(FIND(CONCATENATE(F$4,"+"),Stac!$R75))=FALSE,IF(ISERR(FIND(CONCATENATE(F$4,"++"),Stac!$R75))=FALSE,IF(ISERR(FIND(CONCATENATE(F$4,"+++"),Stac!$R75))=FALSE,"+++","++"),"+")," ")," ")</f>
        <v/>
      </c>
      <c r="G75" s="47" t="str">
        <f>IF(ISERR(FIND(G$4,Stac!$R75))=FALSE,IF(ISERR(FIND(CONCATENATE(G$4,"+"),Stac!$R75))=FALSE,IF(ISERR(FIND(CONCATENATE(G$4,"++"),Stac!$R75))=FALSE,IF(ISERR(FIND(CONCATENATE(G$4,"+++"),Stac!$R75))=FALSE,"+++","++"),"+")," ")," ")</f>
        <v/>
      </c>
      <c r="H75" s="47" t="str">
        <f>IF(ISERR(FIND(H$4,Stac!$R75))=FALSE,IF(ISERR(FIND(CONCATENATE(H$4,"+"),Stac!$R75))=FALSE,IF(ISERR(FIND(CONCATENATE(H$4,"++"),Stac!$R75))=FALSE,IF(ISERR(FIND(CONCATENATE(H$4,"+++"),Stac!$R75))=FALSE,"+++","++"),"+")," ")," ")</f>
        <v/>
      </c>
      <c r="I75" s="47" t="str">
        <f>IF(ISERR(FIND(I$4,Stac!$R75))=FALSE,IF(ISERR(FIND(CONCATENATE(I$4,"+"),Stac!$R75))=FALSE,IF(ISERR(FIND(CONCATENATE(I$4,"++"),Stac!$R75))=FALSE,IF(ISERR(FIND(CONCATENATE(I$4,"+++"),Stac!$R75))=FALSE,"+++","++"),"+")," ")," ")</f>
        <v/>
      </c>
      <c r="J75" s="47" t="str">
        <f>IF(ISERR(FIND(J$4,Stac!$R75))=FALSE,IF(ISERR(FIND(CONCATENATE(J$4,"+"),Stac!$R75))=FALSE,IF(ISERR(FIND(CONCATENATE(J$4,"++"),Stac!$R75))=FALSE,IF(ISERR(FIND(CONCATENATE(J$4,"+++"),Stac!$R75))=FALSE,"+++","++"),"+")," ")," ")</f>
        <v>++</v>
      </c>
      <c r="K75" s="47" t="str">
        <f>IF(ISERR(FIND(K$4,Stac!$R75))=FALSE,IF(ISERR(FIND(CONCATENATE(K$4,"+"),Stac!$R75))=FALSE,IF(ISERR(FIND(CONCATENATE(K$4,"++"),Stac!$R75))=FALSE,IF(ISERR(FIND(CONCATENATE(K$4,"+++"),Stac!$R75))=FALSE,"+++","++"),"+")," ")," ")</f>
        <v/>
      </c>
      <c r="L75" s="47" t="str">
        <f>IF(ISERR(FIND(L$4,Stac!$R75))=FALSE,IF(ISERR(FIND(CONCATENATE(L$4,"+"),Stac!$R75))=FALSE,IF(ISERR(FIND(CONCATENATE(L$4,"++"),Stac!$R75))=FALSE,IF(ISERR(FIND(CONCATENATE(L$4,"+++"),Stac!$R75))=FALSE,"+++","++"),"+")," ")," ")</f>
        <v/>
      </c>
      <c r="M75" s="47" t="str">
        <f>IF(ISERR(FIND(M$4,Stac!$R75))=FALSE,IF(ISERR(FIND(CONCATENATE(M$4,"+"),Stac!$R75))=FALSE,IF(ISERR(FIND(CONCATENATE(M$4,"++"),Stac!$R75))=FALSE,IF(ISERR(FIND(CONCATENATE(M$4,"+++"),Stac!$R75))=FALSE,"+++","++"),"+")," ")," ")</f>
        <v/>
      </c>
      <c r="N75" s="47" t="str">
        <f>IF(ISERR(FIND(N$4,Stac!$R75))=FALSE,IF(ISERR(FIND(CONCATENATE(N$4,"+"),Stac!$R75))=FALSE,IF(ISERR(FIND(CONCATENATE(N$4,"++"),Stac!$R75))=FALSE,IF(ISERR(FIND(CONCATENATE(N$4,"+++"),Stac!$R75))=FALSE,"+++","++"),"+")," ")," ")</f>
        <v>++</v>
      </c>
      <c r="O75" s="47" t="str">
        <f>IF(ISERR(FIND(O$4,Stac!$R75))=FALSE,IF(ISERR(FIND(CONCATENATE(O$4,"+"),Stac!$R75))=FALSE,IF(ISERR(FIND(CONCATENATE(O$4,"++"),Stac!$R75))=FALSE,IF(ISERR(FIND(CONCATENATE(O$4,"+++"),Stac!$R75))=FALSE,"+++","++"),"+")," ")," ")</f>
        <v/>
      </c>
      <c r="P75" s="47" t="str">
        <f>IF(ISERR(FIND(P$4,Stac!$R75))=FALSE,IF(ISERR(FIND(CONCATENATE(P$4,"+"),Stac!$R75))=FALSE,IF(ISERR(FIND(CONCATENATE(P$4,"++"),Stac!$R75))=FALSE,IF(ISERR(FIND(CONCATENATE(P$4,"+++"),Stac!$R75))=FALSE,"+++","++"),"+")," ")," ")</f>
        <v/>
      </c>
      <c r="Q75" s="47" t="str">
        <f>IF(ISERR(FIND(Q$4,Stac!$R75))=FALSE,IF(ISERR(FIND(CONCATENATE(Q$4,"+"),Stac!$R75))=FALSE,IF(ISERR(FIND(CONCATENATE(Q$4,"++"),Stac!$R75))=FALSE,IF(ISERR(FIND(CONCATENATE(Q$4,"+++"),Stac!$R75))=FALSE,"+++","++"),"+")," ")," ")</f>
        <v/>
      </c>
      <c r="R75" s="47" t="str">
        <f>IF(ISERR(FIND(R$4,Stac!$R75))=FALSE,IF(ISERR(FIND(CONCATENATE(R$4,"+"),Stac!$R75))=FALSE,IF(ISERR(FIND(CONCATENATE(R$4,"++"),Stac!$R75))=FALSE,IF(ISERR(FIND(CONCATENATE(R$4,"+++"),Stac!$R75))=FALSE,"+++","++"),"+")," ")," ")</f>
        <v/>
      </c>
      <c r="S75" s="47" t="str">
        <f>IF(ISERR(FIND(S$4,Stac!$R75))=FALSE,IF(ISERR(FIND(CONCATENATE(S$4,"+"),Stac!$R75))=FALSE,IF(ISERR(FIND(CONCATENATE(S$4,"++"),Stac!$R75))=FALSE,IF(ISERR(FIND(CONCATENATE(S$4,"+++"),Stac!$R75))=FALSE,"+++","++"),"+")," ")," ")</f>
        <v/>
      </c>
      <c r="T75" s="47" t="str">
        <f>IF(ISERR(FIND(T$4,Stac!$R75))=FALSE,IF(ISERR(FIND(CONCATENATE(T$4,"+"),Stac!$R75))=FALSE,IF(ISERR(FIND(CONCATENATE(T$4,"++"),Stac!$R75))=FALSE,IF(ISERR(FIND(CONCATENATE(T$4,"+++"),Stac!$R75))=FALSE,"+++","++"),"+")," ")," ")</f>
        <v>+++</v>
      </c>
      <c r="U75" s="47" t="str">
        <f>IF(ISERR(FIND(U$4,Stac!$R75))=FALSE,IF(ISERR(FIND(CONCATENATE(U$4,"+"),Stac!$R75))=FALSE,IF(ISERR(FIND(CONCATENATE(U$4,"++"),Stac!$R75))=FALSE,IF(ISERR(FIND(CONCATENATE(U$4,"+++"),Stac!$R75))=FALSE,"+++","++"),"+")," ")," ")</f>
        <v/>
      </c>
      <c r="V75" s="47" t="str">
        <f>IF(ISERR(FIND(V$4,Stac!$R75))=FALSE,IF(ISERR(FIND(CONCATENATE(V$4,"+"),Stac!$R75))=FALSE,IF(ISERR(FIND(CONCATENATE(V$4,"++"),Stac!$R75))=FALSE,IF(ISERR(FIND(CONCATENATE(V$4,"+++"),Stac!$R75))=FALSE,"+++","++"),"+")," ")," ")</f>
        <v/>
      </c>
      <c r="W75" s="47" t="str">
        <f>IF(ISERR(FIND(W$4,Stac!$R75))=FALSE,IF(ISERR(FIND(CONCATENATE(W$4,"+"),Stac!$R75))=FALSE,IF(ISERR(FIND(CONCATENATE(W$4,"++"),Stac!$R75))=FALSE,IF(ISERR(FIND(CONCATENATE(W$4,"+++"),Stac!$R75))=FALSE,"+++","++"),"+")," ")," ")</f>
        <v/>
      </c>
      <c r="X75" s="47" t="str">
        <f>IF(ISERR(FIND(X$4,Stac!$R75))=FALSE,IF(ISERR(FIND(CONCATENATE(X$4,"+"),Stac!$R75))=FALSE,IF(ISERR(FIND(CONCATENATE(X$4,"++"),Stac!$R75))=FALSE,IF(ISERR(FIND(CONCATENATE(X$4,"+++"),Stac!$R75))=FALSE,"+++","++"),"+")," ")," ")</f>
        <v/>
      </c>
      <c r="Y75" s="47" t="str">
        <f>IF(ISERR(FIND(Y$4,Stac!$R75))=FALSE,IF(ISERR(FIND(CONCATENATE(Y$4,"+"),Stac!$R75))=FALSE,IF(ISERR(FIND(CONCATENATE(Y$4,"++"),Stac!$R75))=FALSE,IF(ISERR(FIND(CONCATENATE(Y$4,"+++"),Stac!$R75))=FALSE,"+++","++"),"+")," ")," ")</f>
        <v/>
      </c>
      <c r="Z75" s="47" t="str">
        <f>IF(ISERR(FIND(Z$4,Stac!$R75))=FALSE,IF(ISERR(FIND(CONCATENATE(Z$4,"+"),Stac!$R75))=FALSE,IF(ISERR(FIND(CONCATENATE(Z$4,"++"),Stac!$R75))=FALSE,IF(ISERR(FIND(CONCATENATE(Z$4,"+++"),Stac!$R75))=FALSE,"+++","++"),"+")," ")," ")</f>
        <v/>
      </c>
      <c r="AA75" s="47" t="str">
        <f>IF(ISERR(FIND(AA$4,Stac!$R75))=FALSE,IF(ISERR(FIND(CONCATENATE(AA$4,"+"),Stac!$R75))=FALSE,IF(ISERR(FIND(CONCATENATE(AA$4,"++"),Stac!$R75))=FALSE,IF(ISERR(FIND(CONCATENATE(AA$4,"+++"),Stac!$R75))=FALSE,"+++","++"),"+")," ")," ")</f>
        <v/>
      </c>
      <c r="AB75" s="47" t="str">
        <f>IF(ISERR(FIND(AB$4,Stac!$R75))=FALSE,IF(ISERR(FIND(CONCATENATE(AB$4,"+"),Stac!$R75))=FALSE,IF(ISERR(FIND(CONCATENATE(AB$4,"++"),Stac!$R75))=FALSE,IF(ISERR(FIND(CONCATENATE(AB$4,"+++"),Stac!$R75))=FALSE,"+++","++"),"+")," ")," ")</f>
        <v/>
      </c>
      <c r="AC75" s="47" t="str">
        <f>IF(ISERR(FIND(AC$4,Stac!$R75))=FALSE,IF(ISERR(FIND(CONCATENATE(AC$4,"+"),Stac!$R75))=FALSE,IF(ISERR(FIND(CONCATENATE(AC$4,"++"),Stac!$R75))=FALSE,IF(ISERR(FIND(CONCATENATE(AC$4,"+++"),Stac!$R75))=FALSE,"+++","++"),"+")," ")," ")</f>
        <v/>
      </c>
      <c r="AD75" s="112" t="str">
        <f>Stac!C75</f>
        <v>Systemy czasu rzeczywistego</v>
      </c>
      <c r="AE75" s="47" t="str">
        <f>IF(ISERR(FIND(AE$4,Stac!$S75))=FALSE,IF(ISERR(FIND(CONCATENATE(AE$4,"+"),Stac!$S75))=FALSE,IF(ISERR(FIND(CONCATENATE(AE$4,"++"),Stac!$S75))=FALSE,IF(ISERR(FIND(CONCATENATE(AE$4,"+++"),Stac!$S75))=FALSE,"+++","++"),"+")," ")," ")</f>
        <v/>
      </c>
      <c r="AF75" s="47" t="str">
        <f>IF(ISERR(FIND(AF$4,Stac!$S75))=FALSE,IF(ISERR(FIND(CONCATENATE(AF$4,"+"),Stac!$S75))=FALSE,IF(ISERR(FIND(CONCATENATE(AF$4,"++"),Stac!$S75))=FALSE,IF(ISERR(FIND(CONCATENATE(AF$4,"+++"),Stac!$S75))=FALSE,"+++","++"),"+")," ")," ")</f>
        <v/>
      </c>
      <c r="AG75" s="47" t="str">
        <f>IF(ISERR(FIND(AG$4,Stac!$S75))=FALSE,IF(ISERR(FIND(CONCATENATE(AG$4,"+"),Stac!$S75))=FALSE,IF(ISERR(FIND(CONCATENATE(AG$4,"++"),Stac!$S75))=FALSE,IF(ISERR(FIND(CONCATENATE(AG$4,"+++"),Stac!$S75))=FALSE,"+++","++"),"+")," ")," ")</f>
        <v/>
      </c>
      <c r="AH75" s="47" t="str">
        <f>IF(ISERR(FIND(AH$4,Stac!$S75))=FALSE,IF(ISERR(FIND(CONCATENATE(AH$4,"+"),Stac!$S75))=FALSE,IF(ISERR(FIND(CONCATENATE(AH$4,"++"),Stac!$S75))=FALSE,IF(ISERR(FIND(CONCATENATE(AH$4,"+++"),Stac!$S75))=FALSE,"+++","++"),"+")," ")," ")</f>
        <v/>
      </c>
      <c r="AI75" s="47" t="str">
        <f>IF(ISERR(FIND(AI$4,Stac!$S75))=FALSE,IF(ISERR(FIND(CONCATENATE(AI$4,"+"),Stac!$S75))=FALSE,IF(ISERR(FIND(CONCATENATE(AI$4,"++"),Stac!$S75))=FALSE,IF(ISERR(FIND(CONCATENATE(AI$4,"+++"),Stac!$S75))=FALSE,"+++","++"),"+")," ")," ")</f>
        <v/>
      </c>
      <c r="AJ75" s="47" t="str">
        <f>IF(ISERR(FIND(AJ$4,Stac!$S75))=FALSE,IF(ISERR(FIND(CONCATENATE(AJ$4,"+"),Stac!$S75))=FALSE,IF(ISERR(FIND(CONCATENATE(AJ$4,"++"),Stac!$S75))=FALSE,IF(ISERR(FIND(CONCATENATE(AJ$4,"+++"),Stac!$S75))=FALSE,"+++","++"),"+")," ")," ")</f>
        <v/>
      </c>
      <c r="AK75" s="47" t="str">
        <f>IF(ISERR(FIND(AK$4,Stac!$S75))=FALSE,IF(ISERR(FIND(CONCATENATE(AK$4,"+"),Stac!$S75))=FALSE,IF(ISERR(FIND(CONCATENATE(AK$4,"++"),Stac!$S75))=FALSE,IF(ISERR(FIND(CONCATENATE(AK$4,"+++"),Stac!$S75))=FALSE,"+++","++"),"+")," ")," ")</f>
        <v/>
      </c>
      <c r="AL75" s="47" t="str">
        <f>IF(ISERR(FIND(AL$4,Stac!$S75))=FALSE,IF(ISERR(FIND(CONCATENATE(AL$4,"+"),Stac!$S75))=FALSE,IF(ISERR(FIND(CONCATENATE(AL$4,"++"),Stac!$S75))=FALSE,IF(ISERR(FIND(CONCATENATE(AL$4,"+++"),Stac!$S75))=FALSE,"+++","++"),"+")," ")," ")</f>
        <v/>
      </c>
      <c r="AM75" s="47" t="str">
        <f>IF(ISERR(FIND(AM$4,Stac!$S75))=FALSE,IF(ISERR(FIND(CONCATENATE(AM$4,"+"),Stac!$S75))=FALSE,IF(ISERR(FIND(CONCATENATE(AM$4,"++"),Stac!$S75))=FALSE,IF(ISERR(FIND(CONCATENATE(AM$4,"+++"),Stac!$S75))=FALSE,"+++","++"),"+")," ")," ")</f>
        <v/>
      </c>
      <c r="AN75" s="47" t="str">
        <f>IF(ISERR(FIND(AN$4,Stac!$S75))=FALSE,IF(ISERR(FIND(CONCATENATE(AN$4,"+"),Stac!$S75))=FALSE,IF(ISERR(FIND(CONCATENATE(AN$4,"++"),Stac!$S75))=FALSE,IF(ISERR(FIND(CONCATENATE(AN$4,"+++"),Stac!$S75))=FALSE,"+++","++"),"+")," ")," ")</f>
        <v/>
      </c>
      <c r="AO75" s="47" t="str">
        <f>IF(ISERR(FIND(AO$4,Stac!$S75))=FALSE,IF(ISERR(FIND(CONCATENATE(AO$4,"+"),Stac!$S75))=FALSE,IF(ISERR(FIND(CONCATENATE(AO$4,"++"),Stac!$S75))=FALSE,IF(ISERR(FIND(CONCATENATE(AO$4,"+++"),Stac!$S75))=FALSE,"+++","++"),"+")," ")," ")</f>
        <v/>
      </c>
      <c r="AP75" s="47" t="str">
        <f>IF(ISERR(FIND(AP$4,Stac!$S75))=FALSE,IF(ISERR(FIND(CONCATENATE(AP$4,"+"),Stac!$S75))=FALSE,IF(ISERR(FIND(CONCATENATE(AP$4,"++"),Stac!$S75))=FALSE,IF(ISERR(FIND(CONCATENATE(AP$4,"+++"),Stac!$S75))=FALSE,"+++","++"),"+")," ")," ")</f>
        <v/>
      </c>
      <c r="AQ75" s="47" t="str">
        <f>IF(ISERR(FIND(AQ$4,Stac!$S75))=FALSE,IF(ISERR(FIND(CONCATENATE(AQ$4,"+"),Stac!$S75))=FALSE,IF(ISERR(FIND(CONCATENATE(AQ$4,"++"),Stac!$S75))=FALSE,IF(ISERR(FIND(CONCATENATE(AQ$4,"+++"),Stac!$S75))=FALSE,"+++","++"),"+")," ")," ")</f>
        <v/>
      </c>
      <c r="AR75" s="47" t="str">
        <f>IF(ISERR(FIND(AR$4,Stac!$S75))=FALSE,IF(ISERR(FIND(CONCATENATE(AR$4,"+"),Stac!$S75))=FALSE,IF(ISERR(FIND(CONCATENATE(AR$4,"++"),Stac!$S75))=FALSE,IF(ISERR(FIND(CONCATENATE(AR$4,"+++"),Stac!$S75))=FALSE,"+++","++"),"+")," ")," ")</f>
        <v/>
      </c>
      <c r="AS75" s="47" t="str">
        <f>IF(ISERR(FIND(AS$4,Stac!$S75))=FALSE,IF(ISERR(FIND(CONCATENATE(AS$4,"+"),Stac!$S75))=FALSE,IF(ISERR(FIND(CONCATENATE(AS$4,"++"),Stac!$S75))=FALSE,IF(ISERR(FIND(CONCATENATE(AS$4,"+++"),Stac!$S75))=FALSE,"+++","++"),"+")," ")," ")</f>
        <v/>
      </c>
      <c r="AT75" s="47" t="str">
        <f>IF(ISERR(FIND(AT$4,Stac!$S75))=FALSE,IF(ISERR(FIND(CONCATENATE(AT$4,"+"),Stac!$S75))=FALSE,IF(ISERR(FIND(CONCATENATE(AT$4,"++"),Stac!$S75))=FALSE,IF(ISERR(FIND(CONCATENATE(AT$4,"+++"),Stac!$S75))=FALSE,"+++","++"),"+")," ")," ")</f>
        <v/>
      </c>
      <c r="AU75" s="47" t="str">
        <f>IF(ISERR(FIND(AU$4,Stac!$S75))=FALSE,IF(ISERR(FIND(CONCATENATE(AU$4,"+"),Stac!$S75))=FALSE,IF(ISERR(FIND(CONCATENATE(AU$4,"++"),Stac!$S75))=FALSE,IF(ISERR(FIND(CONCATENATE(AU$4,"+++"),Stac!$S75))=FALSE,"+++","++"),"+")," ")," ")</f>
        <v/>
      </c>
      <c r="AV75" s="47" t="str">
        <f>IF(ISERR(FIND(AV$4,Stac!$S75))=FALSE,IF(ISERR(FIND(CONCATENATE(AV$4,"+"),Stac!$S75))=FALSE,IF(ISERR(FIND(CONCATENATE(AV$4,"++"),Stac!$S75))=FALSE,IF(ISERR(FIND(CONCATENATE(AV$4,"+++"),Stac!$S75))=FALSE,"+++","++"),"+")," ")," ")</f>
        <v/>
      </c>
      <c r="AW75" s="47" t="str">
        <f>IF(ISERR(FIND(AW$4,Stac!$S75))=FALSE,IF(ISERR(FIND(CONCATENATE(AW$4,"+"),Stac!$S75))=FALSE,IF(ISERR(FIND(CONCATENATE(AW$4,"++"),Stac!$S75))=FALSE,IF(ISERR(FIND(CONCATENATE(AW$4,"+++"),Stac!$S75))=FALSE,"+++","++"),"+")," ")," ")</f>
        <v/>
      </c>
      <c r="AX75" s="47" t="str">
        <f>IF(ISERR(FIND(AX$4,Stac!$S75))=FALSE,IF(ISERR(FIND(CONCATENATE(AX$4,"+"),Stac!$S75))=FALSE,IF(ISERR(FIND(CONCATENATE(AX$4,"++"),Stac!$S75))=FALSE,IF(ISERR(FIND(CONCATENATE(AX$4,"+++"),Stac!$S75))=FALSE,"+++","++"),"+")," ")," ")</f>
        <v/>
      </c>
      <c r="AY75" s="47" t="str">
        <f>IF(ISERR(FIND(AY$4,Stac!$S75))=FALSE,IF(ISERR(FIND(CONCATENATE(AY$4,"+"),Stac!$S75))=FALSE,IF(ISERR(FIND(CONCATENATE(AY$4,"++"),Stac!$S75))=FALSE,IF(ISERR(FIND(CONCATENATE(AY$4,"+++"),Stac!$S75))=FALSE,"+++","++"),"+")," ")," ")</f>
        <v/>
      </c>
      <c r="AZ75" s="47" t="str">
        <f>IF(ISERR(FIND(AZ$4,Stac!$S75))=FALSE,IF(ISERR(FIND(CONCATENATE(AZ$4,"+"),Stac!$S75))=FALSE,IF(ISERR(FIND(CONCATENATE(AZ$4,"++"),Stac!$S75))=FALSE,IF(ISERR(FIND(CONCATENATE(AZ$4,"+++"),Stac!$S75))=FALSE,"+++","++"),"+")," ")," ")</f>
        <v/>
      </c>
      <c r="BA75" s="47" t="str">
        <f>IF(ISERR(FIND(BA$4,Stac!$S75))=FALSE,IF(ISERR(FIND(CONCATENATE(BA$4,"+"),Stac!$S75))=FALSE,IF(ISERR(FIND(CONCATENATE(BA$4,"++"),Stac!$S75))=FALSE,IF(ISERR(FIND(CONCATENATE(BA$4,"+++"),Stac!$S75))=FALSE,"+++","++"),"+")," ")," ")</f>
        <v/>
      </c>
      <c r="BB75" s="47" t="str">
        <f>IF(ISERR(FIND(BB$4,Stac!$S75))=FALSE,IF(ISERR(FIND(CONCATENATE(BB$4,"+"),Stac!$S75))=FALSE,IF(ISERR(FIND(CONCATENATE(BB$4,"++"),Stac!$S75))=FALSE,IF(ISERR(FIND(CONCATENATE(BB$4,"+++"),Stac!$S75))=FALSE,"+++","++"),"+")," ")," ")</f>
        <v/>
      </c>
      <c r="BC75" s="47" t="str">
        <f>IF(ISERR(FIND(BC$4,Stac!$S75))=FALSE,IF(ISERR(FIND(CONCATENATE(BC$4,"+"),Stac!$S75))=FALSE,IF(ISERR(FIND(CONCATENATE(BC$4,"++"),Stac!$S75))=FALSE,IF(ISERR(FIND(CONCATENATE(BC$4,"+++"),Stac!$S75))=FALSE,"+++","++"),"+")," ")," ")</f>
        <v/>
      </c>
      <c r="BD75" s="47" t="str">
        <f>IF(ISERR(FIND(BD$4,Stac!$S75))=FALSE,IF(ISERR(FIND(CONCATENATE(BD$4,"+"),Stac!$S75))=FALSE,IF(ISERR(FIND(CONCATENATE(BD$4,"++"),Stac!$S75))=FALSE,IF(ISERR(FIND(CONCATENATE(BD$4,"+++"),Stac!$S75))=FALSE,"+++","++"),"+")," ")," ")</f>
        <v>++</v>
      </c>
      <c r="BE75" s="47" t="str">
        <f>IF(ISERR(FIND(BE$4,Stac!$S75))=FALSE,IF(ISERR(FIND(CONCATENATE(BE$4,"+"),Stac!$S75))=FALSE,IF(ISERR(FIND(CONCATENATE(BE$4,"++"),Stac!$S75))=FALSE,IF(ISERR(FIND(CONCATENATE(BE$4,"+++"),Stac!$S75))=FALSE,"+++","++"),"+")," ")," ")</f>
        <v>++</v>
      </c>
      <c r="BF75" s="47" t="str">
        <f>IF(ISERR(FIND(BF$4,Stac!$S75))=FALSE,IF(ISERR(FIND(CONCATENATE(BF$4,"+"),Stac!$S75))=FALSE,IF(ISERR(FIND(CONCATENATE(BF$4,"++"),Stac!$S75))=FALSE,IF(ISERR(FIND(CONCATENATE(BF$4,"+++"),Stac!$S75))=FALSE,"+++","++"),"+")," ")," ")</f>
        <v>+++</v>
      </c>
      <c r="BG75" s="47" t="str">
        <f>IF(ISERR(FIND(BG$4,Stac!$S75))=FALSE,IF(ISERR(FIND(CONCATENATE(BG$4,"+"),Stac!$S75))=FALSE,IF(ISERR(FIND(CONCATENATE(BG$4,"++"),Stac!$S75))=FALSE,IF(ISERR(FIND(CONCATENATE(BG$4,"+++"),Stac!$S75))=FALSE,"+++","++"),"+")," ")," ")</f>
        <v/>
      </c>
      <c r="BH75" s="47" t="str">
        <f>IF(ISERR(FIND(BH$4,Stac!$S75))=FALSE,IF(ISERR(FIND(CONCATENATE(BH$4,"+"),Stac!$S75))=FALSE,IF(ISERR(FIND(CONCATENATE(BH$4,"++"),Stac!$S75))=FALSE,IF(ISERR(FIND(CONCATENATE(BH$4,"+++"),Stac!$S75))=FALSE,"+++","++"),"+")," ")," ")</f>
        <v/>
      </c>
      <c r="BI75" s="47" t="str">
        <f>IF(ISERR(FIND(BI$4,Stac!$S75))=FALSE,IF(ISERR(FIND(CONCATENATE(BI$4,"+"),Stac!$S75))=FALSE,IF(ISERR(FIND(CONCATENATE(BI$4,"++"),Stac!$S75))=FALSE,IF(ISERR(FIND(CONCATENATE(BI$4,"+++"),Stac!$S75))=FALSE,"+++","++"),"+")," ")," ")</f>
        <v/>
      </c>
      <c r="BJ75" s="47" t="str">
        <f>IF(ISERR(FIND(BJ$4,Stac!$S75))=FALSE,IF(ISERR(FIND(CONCATENATE(BJ$4,"+"),Stac!$S75))=FALSE,IF(ISERR(FIND(CONCATENATE(BJ$4,"++"),Stac!$S75))=FALSE,IF(ISERR(FIND(CONCATENATE(BJ$4,"+++"),Stac!$S75))=FALSE,"+++","++"),"+")," ")," ")</f>
        <v/>
      </c>
      <c r="BK75" s="47" t="str">
        <f>IF(ISERR(FIND(BK$4,Stac!$S75))=FALSE,IF(ISERR(FIND(CONCATENATE(BK$4,"+"),Stac!$S75))=FALSE,IF(ISERR(FIND(CONCATENATE(BK$4,"++"),Stac!$S75))=FALSE,IF(ISERR(FIND(CONCATENATE(BK$4,"+++"),Stac!$S75))=FALSE,"+++","++"),"+")," ")," ")</f>
        <v/>
      </c>
      <c r="BL75" s="47" t="str">
        <f>IF(ISERR(FIND(BL$4,Stac!$S75))=FALSE,IF(ISERR(FIND(CONCATENATE(BL$4,"+"),Stac!$S75))=FALSE,IF(ISERR(FIND(CONCATENATE(BL$4,"++"),Stac!$S75))=FALSE,IF(ISERR(FIND(CONCATENATE(BL$4,"+++"),Stac!$S75))=FALSE,"+++","++"),"+")," ")," ")</f>
        <v/>
      </c>
      <c r="BM75" s="47" t="str">
        <f>IF(ISERR(FIND(BM$4,Stac!$S75))=FALSE,IF(ISERR(FIND(CONCATENATE(BM$4,"+"),Stac!$S75))=FALSE,IF(ISERR(FIND(CONCATENATE(BM$4,"++"),Stac!$S75))=FALSE,IF(ISERR(FIND(CONCATENATE(BM$4,"+++"),Stac!$S75))=FALSE,"+++","++"),"+")," ")," ")</f>
        <v/>
      </c>
      <c r="BN75" s="112" t="str">
        <f>Stac!C75</f>
        <v>Systemy czasu rzeczywistego</v>
      </c>
      <c r="BO75" s="47" t="str">
        <f>IF(ISERR(FIND(BO$4,Stac!$T75))=FALSE,IF(ISERR(FIND(CONCATENATE(BO$4,"+"),Stac!$T75))=FALSE,IF(ISERR(FIND(CONCATENATE(BO$4,"++"),Stac!$T75))=FALSE,IF(ISERR(FIND(CONCATENATE(BO$4,"+++"),Stac!$T75))=FALSE,"+++","++"),"+")," ")," ")</f>
        <v/>
      </c>
      <c r="BP75" s="47" t="str">
        <f>IF(ISERR(FIND(BP$4,Stac!$T75))=FALSE,IF(ISERR(FIND(CONCATENATE(BP$4,"+"),Stac!$T75))=FALSE,IF(ISERR(FIND(CONCATENATE(BP$4,"++"),Stac!$T75))=FALSE,IF(ISERR(FIND(CONCATENATE(BP$4,"+++"),Stac!$T75))=FALSE,"+++","++"),"+")," ")," ")</f>
        <v/>
      </c>
      <c r="BQ75" s="47" t="str">
        <f>IF(ISERR(FIND(BQ$4,Stac!$T75))=FALSE,IF(ISERR(FIND(CONCATENATE(BQ$4,"+"),Stac!$T75))=FALSE,IF(ISERR(FIND(CONCATENATE(BQ$4,"++"),Stac!$T75))=FALSE,IF(ISERR(FIND(CONCATENATE(BQ$4,"+++"),Stac!$T75))=FALSE,"+++","++"),"+")," ")," ")</f>
        <v/>
      </c>
      <c r="BR75" s="47" t="str">
        <f>IF(ISERR(FIND(BR$4,Stac!$T75))=FALSE,IF(ISERR(FIND(CONCATENATE(BR$4,"+"),Stac!$T75))=FALSE,IF(ISERR(FIND(CONCATENATE(BR$4,"++"),Stac!$T75))=FALSE,IF(ISERR(FIND(CONCATENATE(BR$4,"+++"),Stac!$T75))=FALSE,"+++","++"),"+")," ")," ")</f>
        <v/>
      </c>
      <c r="BS75" s="47" t="str">
        <f>IF(ISERR(FIND(BS$4,Stac!$T75))=FALSE,IF(ISERR(FIND(CONCATENATE(BS$4,"+"),Stac!$T75))=FALSE,IF(ISERR(FIND(CONCATENATE(BS$4,"++"),Stac!$T75))=FALSE,IF(ISERR(FIND(CONCATENATE(BS$4,"+++"),Stac!$T75))=FALSE,"+++","++"),"+")," ")," ")</f>
        <v>+</v>
      </c>
      <c r="BT75" s="47" t="str">
        <f>IF(ISERR(FIND(BT$4,Stac!$T75))=FALSE,IF(ISERR(FIND(CONCATENATE(BT$4,"+"),Stac!$T75))=FALSE,IF(ISERR(FIND(CONCATENATE(BT$4,"++"),Stac!$T75))=FALSE,IF(ISERR(FIND(CONCATENATE(BT$4,"+++"),Stac!$T75))=FALSE,"+++","++"),"+")," ")," ")</f>
        <v/>
      </c>
      <c r="BU75" s="47" t="str">
        <f>IF(ISERR(FIND(BU$4,Stac!$T75))=FALSE,IF(ISERR(FIND(CONCATENATE(BU$4,"+"),Stac!$T75))=FALSE,IF(ISERR(FIND(CONCATENATE(BU$4,"++"),Stac!$T75))=FALSE,IF(ISERR(FIND(CONCATENATE(BU$4,"+++"),Stac!$T75))=FALSE,"+++","++"),"+")," ")," ")</f>
        <v/>
      </c>
    </row>
    <row r="76" spans="1:73" ht="38.25">
      <c r="A76" s="88" t="str">
        <f>Stac!C76</f>
        <v>Przedmiot obieralny 7:  Automatyka układów napędowych / Serwonapędy w automatyce</v>
      </c>
      <c r="B76" s="47" t="str">
        <f>IF(ISERR(FIND(B$4,Stac!$R76))=FALSE,IF(ISERR(FIND(CONCATENATE(B$4,"+"),Stac!$R76))=FALSE,IF(ISERR(FIND(CONCATENATE(B$4,"++"),Stac!$R76))=FALSE,IF(ISERR(FIND(CONCATENATE(B$4,"+++"),Stac!$R76))=FALSE,"+++","++"),"+")," ")," ")</f>
        <v/>
      </c>
      <c r="C76" s="47" t="str">
        <f>IF(ISERR(FIND(C$4,Stac!$R76))=FALSE,IF(ISERR(FIND(CONCATENATE(C$4,"+"),Stac!$R76))=FALSE,IF(ISERR(FIND(CONCATENATE(C$4,"++"),Stac!$R76))=FALSE,IF(ISERR(FIND(CONCATENATE(C$4,"+++"),Stac!$R76))=FALSE,"+++","++"),"+")," ")," ")</f>
        <v/>
      </c>
      <c r="D76" s="47" t="str">
        <f>IF(ISERR(FIND(D$4,Stac!$R76))=FALSE,IF(ISERR(FIND(CONCATENATE(D$4,"+"),Stac!$R76))=FALSE,IF(ISERR(FIND(CONCATENATE(D$4,"++"),Stac!$R76))=FALSE,IF(ISERR(FIND(CONCATENATE(D$4,"+++"),Stac!$R76))=FALSE,"+++","++"),"+")," ")," ")</f>
        <v/>
      </c>
      <c r="E76" s="47" t="str">
        <f>IF(ISERR(FIND(E$4,Stac!$R76))=FALSE,IF(ISERR(FIND(CONCATENATE(E$4,"+"),Stac!$R76))=FALSE,IF(ISERR(FIND(CONCATENATE(E$4,"++"),Stac!$R76))=FALSE,IF(ISERR(FIND(CONCATENATE(E$4,"+++"),Stac!$R76))=FALSE,"+++","++"),"+")," ")," ")</f>
        <v/>
      </c>
      <c r="F76" s="47" t="str">
        <f>IF(ISERR(FIND(F$4,Stac!$R76))=FALSE,IF(ISERR(FIND(CONCATENATE(F$4,"+"),Stac!$R76))=FALSE,IF(ISERR(FIND(CONCATENATE(F$4,"++"),Stac!$R76))=FALSE,IF(ISERR(FIND(CONCATENATE(F$4,"+++"),Stac!$R76))=FALSE,"+++","++"),"+")," ")," ")</f>
        <v/>
      </c>
      <c r="G76" s="47" t="str">
        <f>IF(ISERR(FIND(G$4,Stac!$R76))=FALSE,IF(ISERR(FIND(CONCATENATE(G$4,"+"),Stac!$R76))=FALSE,IF(ISERR(FIND(CONCATENATE(G$4,"++"),Stac!$R76))=FALSE,IF(ISERR(FIND(CONCATENATE(G$4,"+++"),Stac!$R76))=FALSE,"+++","++"),"+")," ")," ")</f>
        <v/>
      </c>
      <c r="H76" s="47" t="str">
        <f>IF(ISERR(FIND(H$4,Stac!$R76))=FALSE,IF(ISERR(FIND(CONCATENATE(H$4,"+"),Stac!$R76))=FALSE,IF(ISERR(FIND(CONCATENATE(H$4,"++"),Stac!$R76))=FALSE,IF(ISERR(FIND(CONCATENATE(H$4,"+++"),Stac!$R76))=FALSE,"+++","++"),"+")," ")," ")</f>
        <v/>
      </c>
      <c r="I76" s="47" t="str">
        <f>IF(ISERR(FIND(I$4,Stac!$R76))=FALSE,IF(ISERR(FIND(CONCATENATE(I$4,"+"),Stac!$R76))=FALSE,IF(ISERR(FIND(CONCATENATE(I$4,"++"),Stac!$R76))=FALSE,IF(ISERR(FIND(CONCATENATE(I$4,"+++"),Stac!$R76))=FALSE,"+++","++"),"+")," ")," ")</f>
        <v/>
      </c>
      <c r="J76" s="47" t="str">
        <f>IF(ISERR(FIND(J$4,Stac!$R76))=FALSE,IF(ISERR(FIND(CONCATENATE(J$4,"+"),Stac!$R76))=FALSE,IF(ISERR(FIND(CONCATENATE(J$4,"++"),Stac!$R76))=FALSE,IF(ISERR(FIND(CONCATENATE(J$4,"+++"),Stac!$R76))=FALSE,"+++","++"),"+")," ")," ")</f>
        <v/>
      </c>
      <c r="K76" s="47" t="str">
        <f>IF(ISERR(FIND(K$4,Stac!$R76))=FALSE,IF(ISERR(FIND(CONCATENATE(K$4,"+"),Stac!$R76))=FALSE,IF(ISERR(FIND(CONCATENATE(K$4,"++"),Stac!$R76))=FALSE,IF(ISERR(FIND(CONCATENATE(K$4,"+++"),Stac!$R76))=FALSE,"+++","++"),"+")," ")," ")</f>
        <v/>
      </c>
      <c r="L76" s="47" t="str">
        <f>IF(ISERR(FIND(L$4,Stac!$R76))=FALSE,IF(ISERR(FIND(CONCATENATE(L$4,"+"),Stac!$R76))=FALSE,IF(ISERR(FIND(CONCATENATE(L$4,"++"),Stac!$R76))=FALSE,IF(ISERR(FIND(CONCATENATE(L$4,"+++"),Stac!$R76))=FALSE,"+++","++"),"+")," ")," ")</f>
        <v/>
      </c>
      <c r="M76" s="47" t="str">
        <f>IF(ISERR(FIND(M$4,Stac!$R76))=FALSE,IF(ISERR(FIND(CONCATENATE(M$4,"+"),Stac!$R76))=FALSE,IF(ISERR(FIND(CONCATENATE(M$4,"++"),Stac!$R76))=FALSE,IF(ISERR(FIND(CONCATENATE(M$4,"+++"),Stac!$R76))=FALSE,"+++","++"),"+")," ")," ")</f>
        <v/>
      </c>
      <c r="N76" s="47" t="str">
        <f>IF(ISERR(FIND(N$4,Stac!$R76))=FALSE,IF(ISERR(FIND(CONCATENATE(N$4,"+"),Stac!$R76))=FALSE,IF(ISERR(FIND(CONCATENATE(N$4,"++"),Stac!$R76))=FALSE,IF(ISERR(FIND(CONCATENATE(N$4,"+++"),Stac!$R76))=FALSE,"+++","++"),"+")," ")," ")</f>
        <v/>
      </c>
      <c r="O76" s="47" t="str">
        <f>IF(ISERR(FIND(O$4,Stac!$R76))=FALSE,IF(ISERR(FIND(CONCATENATE(O$4,"+"),Stac!$R76))=FALSE,IF(ISERR(FIND(CONCATENATE(O$4,"++"),Stac!$R76))=FALSE,IF(ISERR(FIND(CONCATENATE(O$4,"+++"),Stac!$R76))=FALSE,"+++","++"),"+")," ")," ")</f>
        <v/>
      </c>
      <c r="P76" s="47" t="str">
        <f>IF(ISERR(FIND(P$4,Stac!$R76))=FALSE,IF(ISERR(FIND(CONCATENATE(P$4,"+"),Stac!$R76))=FALSE,IF(ISERR(FIND(CONCATENATE(P$4,"++"),Stac!$R76))=FALSE,IF(ISERR(FIND(CONCATENATE(P$4,"+++"),Stac!$R76))=FALSE,"+++","++"),"+")," ")," ")</f>
        <v/>
      </c>
      <c r="Q76" s="47" t="str">
        <f>IF(ISERR(FIND(Q$4,Stac!$R76))=FALSE,IF(ISERR(FIND(CONCATENATE(Q$4,"+"),Stac!$R76))=FALSE,IF(ISERR(FIND(CONCATENATE(Q$4,"++"),Stac!$R76))=FALSE,IF(ISERR(FIND(CONCATENATE(Q$4,"+++"),Stac!$R76))=FALSE,"+++","++"),"+")," ")," ")</f>
        <v/>
      </c>
      <c r="R76" s="47" t="str">
        <f>IF(ISERR(FIND(R$4,Stac!$R76))=FALSE,IF(ISERR(FIND(CONCATENATE(R$4,"+"),Stac!$R76))=FALSE,IF(ISERR(FIND(CONCATENATE(R$4,"++"),Stac!$R76))=FALSE,IF(ISERR(FIND(CONCATENATE(R$4,"+++"),Stac!$R76))=FALSE,"+++","++"),"+")," ")," ")</f>
        <v/>
      </c>
      <c r="S76" s="47" t="str">
        <f>IF(ISERR(FIND(S$4,Stac!$R76))=FALSE,IF(ISERR(FIND(CONCATENATE(S$4,"+"),Stac!$R76))=FALSE,IF(ISERR(FIND(CONCATENATE(S$4,"++"),Stac!$R76))=FALSE,IF(ISERR(FIND(CONCATENATE(S$4,"+++"),Stac!$R76))=FALSE,"+++","++"),"+")," ")," ")</f>
        <v>+++</v>
      </c>
      <c r="T76" s="47" t="str">
        <f>IF(ISERR(FIND(T$4,Stac!$R76))=FALSE,IF(ISERR(FIND(CONCATENATE(T$4,"+"),Stac!$R76))=FALSE,IF(ISERR(FIND(CONCATENATE(T$4,"++"),Stac!$R76))=FALSE,IF(ISERR(FIND(CONCATENATE(T$4,"+++"),Stac!$R76))=FALSE,"+++","++"),"+")," ")," ")</f>
        <v/>
      </c>
      <c r="U76" s="47" t="str">
        <f>IF(ISERR(FIND(U$4,Stac!$R76))=FALSE,IF(ISERR(FIND(CONCATENATE(U$4,"+"),Stac!$R76))=FALSE,IF(ISERR(FIND(CONCATENATE(U$4,"++"),Stac!$R76))=FALSE,IF(ISERR(FIND(CONCATENATE(U$4,"+++"),Stac!$R76))=FALSE,"+++","++"),"+")," ")," ")</f>
        <v>+++</v>
      </c>
      <c r="V76" s="47" t="str">
        <f>IF(ISERR(FIND(V$4,Stac!$R76))=FALSE,IF(ISERR(FIND(CONCATENATE(V$4,"+"),Stac!$R76))=FALSE,IF(ISERR(FIND(CONCATENATE(V$4,"++"),Stac!$R76))=FALSE,IF(ISERR(FIND(CONCATENATE(V$4,"+++"),Stac!$R76))=FALSE,"+++","++"),"+")," ")," ")</f>
        <v/>
      </c>
      <c r="W76" s="47" t="str">
        <f>IF(ISERR(FIND(W$4,Stac!$R76))=FALSE,IF(ISERR(FIND(CONCATENATE(W$4,"+"),Stac!$R76))=FALSE,IF(ISERR(FIND(CONCATENATE(W$4,"++"),Stac!$R76))=FALSE,IF(ISERR(FIND(CONCATENATE(W$4,"+++"),Stac!$R76))=FALSE,"+++","++"),"+")," ")," ")</f>
        <v>+</v>
      </c>
      <c r="X76" s="47" t="str">
        <f>IF(ISERR(FIND(X$4,Stac!$R76))=FALSE,IF(ISERR(FIND(CONCATENATE(X$4,"+"),Stac!$R76))=FALSE,IF(ISERR(FIND(CONCATENATE(X$4,"++"),Stac!$R76))=FALSE,IF(ISERR(FIND(CONCATENATE(X$4,"+++"),Stac!$R76))=FALSE,"+++","++"),"+")," ")," ")</f>
        <v/>
      </c>
      <c r="Y76" s="47" t="str">
        <f>IF(ISERR(FIND(Y$4,Stac!$R76))=FALSE,IF(ISERR(FIND(CONCATENATE(Y$4,"+"),Stac!$R76))=FALSE,IF(ISERR(FIND(CONCATENATE(Y$4,"++"),Stac!$R76))=FALSE,IF(ISERR(FIND(CONCATENATE(Y$4,"+++"),Stac!$R76))=FALSE,"+++","++"),"+")," ")," ")</f>
        <v/>
      </c>
      <c r="Z76" s="47" t="str">
        <f>IF(ISERR(FIND(Z$4,Stac!$R76))=FALSE,IF(ISERR(FIND(CONCATENATE(Z$4,"+"),Stac!$R76))=FALSE,IF(ISERR(FIND(CONCATENATE(Z$4,"++"),Stac!$R76))=FALSE,IF(ISERR(FIND(CONCATENATE(Z$4,"+++"),Stac!$R76))=FALSE,"+++","++"),"+")," ")," ")</f>
        <v/>
      </c>
      <c r="AA76" s="47" t="str">
        <f>IF(ISERR(FIND(AA$4,Stac!$R76))=FALSE,IF(ISERR(FIND(CONCATENATE(AA$4,"+"),Stac!$R76))=FALSE,IF(ISERR(FIND(CONCATENATE(AA$4,"++"),Stac!$R76))=FALSE,IF(ISERR(FIND(CONCATENATE(AA$4,"+++"),Stac!$R76))=FALSE,"+++","++"),"+")," ")," ")</f>
        <v/>
      </c>
      <c r="AB76" s="47" t="str">
        <f>IF(ISERR(FIND(AB$4,Stac!$R76))=FALSE,IF(ISERR(FIND(CONCATENATE(AB$4,"+"),Stac!$R76))=FALSE,IF(ISERR(FIND(CONCATENATE(AB$4,"++"),Stac!$R76))=FALSE,IF(ISERR(FIND(CONCATENATE(AB$4,"+++"),Stac!$R76))=FALSE,"+++","++"),"+")," ")," ")</f>
        <v/>
      </c>
      <c r="AC76" s="47" t="str">
        <f>IF(ISERR(FIND(AC$4,Stac!$R76))=FALSE,IF(ISERR(FIND(CONCATENATE(AC$4,"+"),Stac!$R76))=FALSE,IF(ISERR(FIND(CONCATENATE(AC$4,"++"),Stac!$R76))=FALSE,IF(ISERR(FIND(CONCATENATE(AC$4,"+++"),Stac!$R76))=FALSE,"+++","++"),"+")," ")," ")</f>
        <v/>
      </c>
      <c r="AD76" s="112" t="str">
        <f>Stac!C76</f>
        <v>Przedmiot obieralny 7:  Automatyka układów napędowych / Serwonapędy w automatyce</v>
      </c>
      <c r="AE76" s="47" t="str">
        <f>IF(ISERR(FIND(AE$4,Stac!$S76))=FALSE,IF(ISERR(FIND(CONCATENATE(AE$4,"+"),Stac!$S76))=FALSE,IF(ISERR(FIND(CONCATENATE(AE$4,"++"),Stac!$S76))=FALSE,IF(ISERR(FIND(CONCATENATE(AE$4,"+++"),Stac!$S76))=FALSE,"+++","++"),"+")," ")," ")</f>
        <v>+</v>
      </c>
      <c r="AF76" s="47" t="str">
        <f>IF(ISERR(FIND(AF$4,Stac!$S76))=FALSE,IF(ISERR(FIND(CONCATENATE(AF$4,"+"),Stac!$S76))=FALSE,IF(ISERR(FIND(CONCATENATE(AF$4,"++"),Stac!$S76))=FALSE,IF(ISERR(FIND(CONCATENATE(AF$4,"+++"),Stac!$S76))=FALSE,"+++","++"),"+")," ")," ")</f>
        <v/>
      </c>
      <c r="AG76" s="47" t="str">
        <f>IF(ISERR(FIND(AG$4,Stac!$S76))=FALSE,IF(ISERR(FIND(CONCATENATE(AG$4,"+"),Stac!$S76))=FALSE,IF(ISERR(FIND(CONCATENATE(AG$4,"++"),Stac!$S76))=FALSE,IF(ISERR(FIND(CONCATENATE(AG$4,"+++"),Stac!$S76))=FALSE,"+++","++"),"+")," ")," ")</f>
        <v/>
      </c>
      <c r="AH76" s="47" t="str">
        <f>IF(ISERR(FIND(AH$4,Stac!$S76))=FALSE,IF(ISERR(FIND(CONCATENATE(AH$4,"+"),Stac!$S76))=FALSE,IF(ISERR(FIND(CONCATENATE(AH$4,"++"),Stac!$S76))=FALSE,IF(ISERR(FIND(CONCATENATE(AH$4,"+++"),Stac!$S76))=FALSE,"+++","++"),"+")," ")," ")</f>
        <v/>
      </c>
      <c r="AI76" s="47" t="str">
        <f>IF(ISERR(FIND(AI$4,Stac!$S76))=FALSE,IF(ISERR(FIND(CONCATENATE(AI$4,"+"),Stac!$S76))=FALSE,IF(ISERR(FIND(CONCATENATE(AI$4,"++"),Stac!$S76))=FALSE,IF(ISERR(FIND(CONCATENATE(AI$4,"+++"),Stac!$S76))=FALSE,"+++","++"),"+")," ")," ")</f>
        <v/>
      </c>
      <c r="AJ76" s="47" t="str">
        <f>IF(ISERR(FIND(AJ$4,Stac!$S76))=FALSE,IF(ISERR(FIND(CONCATENATE(AJ$4,"+"),Stac!$S76))=FALSE,IF(ISERR(FIND(CONCATENATE(AJ$4,"++"),Stac!$S76))=FALSE,IF(ISERR(FIND(CONCATENATE(AJ$4,"+++"),Stac!$S76))=FALSE,"+++","++"),"+")," ")," ")</f>
        <v/>
      </c>
      <c r="AK76" s="47" t="str">
        <f>IF(ISERR(FIND(AK$4,Stac!$S76))=FALSE,IF(ISERR(FIND(CONCATENATE(AK$4,"+"),Stac!$S76))=FALSE,IF(ISERR(FIND(CONCATENATE(AK$4,"++"),Stac!$S76))=FALSE,IF(ISERR(FIND(CONCATENATE(AK$4,"+++"),Stac!$S76))=FALSE,"+++","++"),"+")," ")," ")</f>
        <v/>
      </c>
      <c r="AL76" s="47" t="str">
        <f>IF(ISERR(FIND(AL$4,Stac!$S76))=FALSE,IF(ISERR(FIND(CONCATENATE(AL$4,"+"),Stac!$S76))=FALSE,IF(ISERR(FIND(CONCATENATE(AL$4,"++"),Stac!$S76))=FALSE,IF(ISERR(FIND(CONCATENATE(AL$4,"+++"),Stac!$S76))=FALSE,"+++","++"),"+")," ")," ")</f>
        <v/>
      </c>
      <c r="AM76" s="47" t="str">
        <f>IF(ISERR(FIND(AM$4,Stac!$S76))=FALSE,IF(ISERR(FIND(CONCATENATE(AM$4,"+"),Stac!$S76))=FALSE,IF(ISERR(FIND(CONCATENATE(AM$4,"++"),Stac!$S76))=FALSE,IF(ISERR(FIND(CONCATENATE(AM$4,"+++"),Stac!$S76))=FALSE,"+++","++"),"+")," ")," ")</f>
        <v/>
      </c>
      <c r="AN76" s="47" t="str">
        <f>IF(ISERR(FIND(AN$4,Stac!$S76))=FALSE,IF(ISERR(FIND(CONCATENATE(AN$4,"+"),Stac!$S76))=FALSE,IF(ISERR(FIND(CONCATENATE(AN$4,"++"),Stac!$S76))=FALSE,IF(ISERR(FIND(CONCATENATE(AN$4,"+++"),Stac!$S76))=FALSE,"+++","++"),"+")," ")," ")</f>
        <v/>
      </c>
      <c r="AO76" s="47" t="str">
        <f>IF(ISERR(FIND(AO$4,Stac!$S76))=FALSE,IF(ISERR(FIND(CONCATENATE(AO$4,"+"),Stac!$S76))=FALSE,IF(ISERR(FIND(CONCATENATE(AO$4,"++"),Stac!$S76))=FALSE,IF(ISERR(FIND(CONCATENATE(AO$4,"+++"),Stac!$S76))=FALSE,"+++","++"),"+")," ")," ")</f>
        <v>++</v>
      </c>
      <c r="AP76" s="47" t="str">
        <f>IF(ISERR(FIND(AP$4,Stac!$S76))=FALSE,IF(ISERR(FIND(CONCATENATE(AP$4,"+"),Stac!$S76))=FALSE,IF(ISERR(FIND(CONCATENATE(AP$4,"++"),Stac!$S76))=FALSE,IF(ISERR(FIND(CONCATENATE(AP$4,"+++"),Stac!$S76))=FALSE,"+++","++"),"+")," ")," ")</f>
        <v/>
      </c>
      <c r="AQ76" s="47" t="str">
        <f>IF(ISERR(FIND(AQ$4,Stac!$S76))=FALSE,IF(ISERR(FIND(CONCATENATE(AQ$4,"+"),Stac!$S76))=FALSE,IF(ISERR(FIND(CONCATENATE(AQ$4,"++"),Stac!$S76))=FALSE,IF(ISERR(FIND(CONCATENATE(AQ$4,"+++"),Stac!$S76))=FALSE,"+++","++"),"+")," ")," ")</f>
        <v/>
      </c>
      <c r="AR76" s="47" t="str">
        <f>IF(ISERR(FIND(AR$4,Stac!$S76))=FALSE,IF(ISERR(FIND(CONCATENATE(AR$4,"+"),Stac!$S76))=FALSE,IF(ISERR(FIND(CONCATENATE(AR$4,"++"),Stac!$S76))=FALSE,IF(ISERR(FIND(CONCATENATE(AR$4,"+++"),Stac!$S76))=FALSE,"+++","++"),"+")," ")," ")</f>
        <v/>
      </c>
      <c r="AS76" s="47" t="str">
        <f>IF(ISERR(FIND(AS$4,Stac!$S76))=FALSE,IF(ISERR(FIND(CONCATENATE(AS$4,"+"),Stac!$S76))=FALSE,IF(ISERR(FIND(CONCATENATE(AS$4,"++"),Stac!$S76))=FALSE,IF(ISERR(FIND(CONCATENATE(AS$4,"+++"),Stac!$S76))=FALSE,"+++","++"),"+")," ")," ")</f>
        <v/>
      </c>
      <c r="AT76" s="47" t="str">
        <f>IF(ISERR(FIND(AT$4,Stac!$S76))=FALSE,IF(ISERR(FIND(CONCATENATE(AT$4,"+"),Stac!$S76))=FALSE,IF(ISERR(FIND(CONCATENATE(AT$4,"++"),Stac!$S76))=FALSE,IF(ISERR(FIND(CONCATENATE(AT$4,"+++"),Stac!$S76))=FALSE,"+++","++"),"+")," ")," ")</f>
        <v/>
      </c>
      <c r="AU76" s="47" t="str">
        <f>IF(ISERR(FIND(AU$4,Stac!$S76))=FALSE,IF(ISERR(FIND(CONCATENATE(AU$4,"+"),Stac!$S76))=FALSE,IF(ISERR(FIND(CONCATENATE(AU$4,"++"),Stac!$S76))=FALSE,IF(ISERR(FIND(CONCATENATE(AU$4,"+++"),Stac!$S76))=FALSE,"+++","++"),"+")," ")," ")</f>
        <v/>
      </c>
      <c r="AV76" s="47" t="str">
        <f>IF(ISERR(FIND(AV$4,Stac!$S76))=FALSE,IF(ISERR(FIND(CONCATENATE(AV$4,"+"),Stac!$S76))=FALSE,IF(ISERR(FIND(CONCATENATE(AV$4,"++"),Stac!$S76))=FALSE,IF(ISERR(FIND(CONCATENATE(AV$4,"+++"),Stac!$S76))=FALSE,"+++","++"),"+")," ")," ")</f>
        <v/>
      </c>
      <c r="AW76" s="47" t="str">
        <f>IF(ISERR(FIND(AW$4,Stac!$S76))=FALSE,IF(ISERR(FIND(CONCATENATE(AW$4,"+"),Stac!$S76))=FALSE,IF(ISERR(FIND(CONCATENATE(AW$4,"++"),Stac!$S76))=FALSE,IF(ISERR(FIND(CONCATENATE(AW$4,"+++"),Stac!$S76))=FALSE,"+++","++"),"+")," ")," ")</f>
        <v/>
      </c>
      <c r="AX76" s="47" t="str">
        <f>IF(ISERR(FIND(AX$4,Stac!$S76))=FALSE,IF(ISERR(FIND(CONCATENATE(AX$4,"+"),Stac!$S76))=FALSE,IF(ISERR(FIND(CONCATENATE(AX$4,"++"),Stac!$S76))=FALSE,IF(ISERR(FIND(CONCATENATE(AX$4,"+++"),Stac!$S76))=FALSE,"+++","++"),"+")," ")," ")</f>
        <v/>
      </c>
      <c r="AY76" s="47" t="str">
        <f>IF(ISERR(FIND(AY$4,Stac!$S76))=FALSE,IF(ISERR(FIND(CONCATENATE(AY$4,"+"),Stac!$S76))=FALSE,IF(ISERR(FIND(CONCATENATE(AY$4,"++"),Stac!$S76))=FALSE,IF(ISERR(FIND(CONCATENATE(AY$4,"+++"),Stac!$S76))=FALSE,"+++","++"),"+")," ")," ")</f>
        <v/>
      </c>
      <c r="AZ76" s="47" t="str">
        <f>IF(ISERR(FIND(AZ$4,Stac!$S76))=FALSE,IF(ISERR(FIND(CONCATENATE(AZ$4,"+"),Stac!$S76))=FALSE,IF(ISERR(FIND(CONCATENATE(AZ$4,"++"),Stac!$S76))=FALSE,IF(ISERR(FIND(CONCATENATE(AZ$4,"+++"),Stac!$S76))=FALSE,"+++","++"),"+")," ")," ")</f>
        <v>++</v>
      </c>
      <c r="BA76" s="47" t="str">
        <f>IF(ISERR(FIND(BA$4,Stac!$S76))=FALSE,IF(ISERR(FIND(CONCATENATE(BA$4,"+"),Stac!$S76))=FALSE,IF(ISERR(FIND(CONCATENATE(BA$4,"++"),Stac!$S76))=FALSE,IF(ISERR(FIND(CONCATENATE(BA$4,"+++"),Stac!$S76))=FALSE,"+++","++"),"+")," ")," ")</f>
        <v/>
      </c>
      <c r="BB76" s="47" t="str">
        <f>IF(ISERR(FIND(BB$4,Stac!$S76))=FALSE,IF(ISERR(FIND(CONCATENATE(BB$4,"+"),Stac!$S76))=FALSE,IF(ISERR(FIND(CONCATENATE(BB$4,"++"),Stac!$S76))=FALSE,IF(ISERR(FIND(CONCATENATE(BB$4,"+++"),Stac!$S76))=FALSE,"+++","++"),"+")," ")," ")</f>
        <v/>
      </c>
      <c r="BC76" s="47" t="str">
        <f>IF(ISERR(FIND(BC$4,Stac!$S76))=FALSE,IF(ISERR(FIND(CONCATENATE(BC$4,"+"),Stac!$S76))=FALSE,IF(ISERR(FIND(CONCATENATE(BC$4,"++"),Stac!$S76))=FALSE,IF(ISERR(FIND(CONCATENATE(BC$4,"+++"),Stac!$S76))=FALSE,"+++","++"),"+")," ")," ")</f>
        <v/>
      </c>
      <c r="BD76" s="47" t="str">
        <f>IF(ISERR(FIND(BD$4,Stac!$S76))=FALSE,IF(ISERR(FIND(CONCATENATE(BD$4,"+"),Stac!$S76))=FALSE,IF(ISERR(FIND(CONCATENATE(BD$4,"++"),Stac!$S76))=FALSE,IF(ISERR(FIND(CONCATENATE(BD$4,"+++"),Stac!$S76))=FALSE,"+++","++"),"+")," ")," ")</f>
        <v/>
      </c>
      <c r="BE76" s="47" t="str">
        <f>IF(ISERR(FIND(BE$4,Stac!$S76))=FALSE,IF(ISERR(FIND(CONCATENATE(BE$4,"+"),Stac!$S76))=FALSE,IF(ISERR(FIND(CONCATENATE(BE$4,"++"),Stac!$S76))=FALSE,IF(ISERR(FIND(CONCATENATE(BE$4,"+++"),Stac!$S76))=FALSE,"+++","++"),"+")," ")," ")</f>
        <v/>
      </c>
      <c r="BF76" s="47" t="str">
        <f>IF(ISERR(FIND(BF$4,Stac!$S76))=FALSE,IF(ISERR(FIND(CONCATENATE(BF$4,"+"),Stac!$S76))=FALSE,IF(ISERR(FIND(CONCATENATE(BF$4,"++"),Stac!$S76))=FALSE,IF(ISERR(FIND(CONCATENATE(BF$4,"+++"),Stac!$S76))=FALSE,"+++","++"),"+")," ")," ")</f>
        <v/>
      </c>
      <c r="BG76" s="47" t="str">
        <f>IF(ISERR(FIND(BG$4,Stac!$S76))=FALSE,IF(ISERR(FIND(CONCATENATE(BG$4,"+"),Stac!$S76))=FALSE,IF(ISERR(FIND(CONCATENATE(BG$4,"++"),Stac!$S76))=FALSE,IF(ISERR(FIND(CONCATENATE(BG$4,"+++"),Stac!$S76))=FALSE,"+++","++"),"+")," ")," ")</f>
        <v/>
      </c>
      <c r="BH76" s="47" t="str">
        <f>IF(ISERR(FIND(BH$4,Stac!$S76))=FALSE,IF(ISERR(FIND(CONCATENATE(BH$4,"+"),Stac!$S76))=FALSE,IF(ISERR(FIND(CONCATENATE(BH$4,"++"),Stac!$S76))=FALSE,IF(ISERR(FIND(CONCATENATE(BH$4,"+++"),Stac!$S76))=FALSE,"+++","++"),"+")," ")," ")</f>
        <v/>
      </c>
      <c r="BI76" s="47" t="str">
        <f>IF(ISERR(FIND(BI$4,Stac!$S76))=FALSE,IF(ISERR(FIND(CONCATENATE(BI$4,"+"),Stac!$S76))=FALSE,IF(ISERR(FIND(CONCATENATE(BI$4,"++"),Stac!$S76))=FALSE,IF(ISERR(FIND(CONCATENATE(BI$4,"+++"),Stac!$S76))=FALSE,"+++","++"),"+")," ")," ")</f>
        <v/>
      </c>
      <c r="BJ76" s="47" t="str">
        <f>IF(ISERR(FIND(BJ$4,Stac!$S76))=FALSE,IF(ISERR(FIND(CONCATENATE(BJ$4,"+"),Stac!$S76))=FALSE,IF(ISERR(FIND(CONCATENATE(BJ$4,"++"),Stac!$S76))=FALSE,IF(ISERR(FIND(CONCATENATE(BJ$4,"+++"),Stac!$S76))=FALSE,"+++","++"),"+")," ")," ")</f>
        <v/>
      </c>
      <c r="BK76" s="47" t="str">
        <f>IF(ISERR(FIND(BK$4,Stac!$S76))=FALSE,IF(ISERR(FIND(CONCATENATE(BK$4,"+"),Stac!$S76))=FALSE,IF(ISERR(FIND(CONCATENATE(BK$4,"++"),Stac!$S76))=FALSE,IF(ISERR(FIND(CONCATENATE(BK$4,"+++"),Stac!$S76))=FALSE,"+++","++"),"+")," ")," ")</f>
        <v/>
      </c>
      <c r="BL76" s="47" t="str">
        <f>IF(ISERR(FIND(BL$4,Stac!$S76))=FALSE,IF(ISERR(FIND(CONCATENATE(BL$4,"+"),Stac!$S76))=FALSE,IF(ISERR(FIND(CONCATENATE(BL$4,"++"),Stac!$S76))=FALSE,IF(ISERR(FIND(CONCATENATE(BL$4,"+++"),Stac!$S76))=FALSE,"+++","++"),"+")," ")," ")</f>
        <v/>
      </c>
      <c r="BM76" s="47" t="str">
        <f>IF(ISERR(FIND(BM$4,Stac!$S76))=FALSE,IF(ISERR(FIND(CONCATENATE(BM$4,"+"),Stac!$S76))=FALSE,IF(ISERR(FIND(CONCATENATE(BM$4,"++"),Stac!$S76))=FALSE,IF(ISERR(FIND(CONCATENATE(BM$4,"+++"),Stac!$S76))=FALSE,"+++","++"),"+")," ")," ")</f>
        <v/>
      </c>
      <c r="BN76" s="112" t="str">
        <f>Stac!C76</f>
        <v>Przedmiot obieralny 7:  Automatyka układów napędowych / Serwonapędy w automatyce</v>
      </c>
      <c r="BO76" s="47" t="str">
        <f>IF(ISERR(FIND(BO$4,Stac!$T76))=FALSE,IF(ISERR(FIND(CONCATENATE(BO$4,"+"),Stac!$T76))=FALSE,IF(ISERR(FIND(CONCATENATE(BO$4,"++"),Stac!$T76))=FALSE,IF(ISERR(FIND(CONCATENATE(BO$4,"+++"),Stac!$T76))=FALSE,"+++","++"),"+")," ")," ")</f>
        <v/>
      </c>
      <c r="BP76" s="47" t="str">
        <f>IF(ISERR(FIND(BP$4,Stac!$T76))=FALSE,IF(ISERR(FIND(CONCATENATE(BP$4,"+"),Stac!$T76))=FALSE,IF(ISERR(FIND(CONCATENATE(BP$4,"++"),Stac!$T76))=FALSE,IF(ISERR(FIND(CONCATENATE(BP$4,"+++"),Stac!$T76))=FALSE,"+++","++"),"+")," ")," ")</f>
        <v/>
      </c>
      <c r="BQ76" s="47" t="str">
        <f>IF(ISERR(FIND(BQ$4,Stac!$T76))=FALSE,IF(ISERR(FIND(CONCATENATE(BQ$4,"+"),Stac!$T76))=FALSE,IF(ISERR(FIND(CONCATENATE(BQ$4,"++"),Stac!$T76))=FALSE,IF(ISERR(FIND(CONCATENATE(BQ$4,"+++"),Stac!$T76))=FALSE,"+++","++"),"+")," ")," ")</f>
        <v>+</v>
      </c>
      <c r="BR76" s="47" t="str">
        <f>IF(ISERR(FIND(BR$4,Stac!$T76))=FALSE,IF(ISERR(FIND(CONCATENATE(BR$4,"+"),Stac!$T76))=FALSE,IF(ISERR(FIND(CONCATENATE(BR$4,"++"),Stac!$T76))=FALSE,IF(ISERR(FIND(CONCATENATE(BR$4,"+++"),Stac!$T76))=FALSE,"+++","++"),"+")," ")," ")</f>
        <v/>
      </c>
      <c r="BS76" s="47" t="str">
        <f>IF(ISERR(FIND(BS$4,Stac!$T76))=FALSE,IF(ISERR(FIND(CONCATENATE(BS$4,"+"),Stac!$T76))=FALSE,IF(ISERR(FIND(CONCATENATE(BS$4,"++"),Stac!$T76))=FALSE,IF(ISERR(FIND(CONCATENATE(BS$4,"+++"),Stac!$T76))=FALSE,"+++","++"),"+")," ")," ")</f>
        <v>++</v>
      </c>
      <c r="BT76" s="47" t="str">
        <f>IF(ISERR(FIND(BT$4,Stac!$T76))=FALSE,IF(ISERR(FIND(CONCATENATE(BT$4,"+"),Stac!$T76))=FALSE,IF(ISERR(FIND(CONCATENATE(BT$4,"++"),Stac!$T76))=FALSE,IF(ISERR(FIND(CONCATENATE(BT$4,"+++"),Stac!$T76))=FALSE,"+++","++"),"+")," ")," ")</f>
        <v/>
      </c>
      <c r="BU76" s="47" t="str">
        <f>IF(ISERR(FIND(BU$4,Stac!$T76))=FALSE,IF(ISERR(FIND(CONCATENATE(BU$4,"+"),Stac!$T76))=FALSE,IF(ISERR(FIND(CONCATENATE(BU$4,"++"),Stac!$T76))=FALSE,IF(ISERR(FIND(CONCATENATE(BU$4,"+++"),Stac!$T76))=FALSE,"+++","++"),"+")," ")," ")</f>
        <v/>
      </c>
    </row>
    <row r="77" spans="1:73" ht="38.25">
      <c r="A77" s="88" t="str">
        <f>Stac!C77</f>
        <v>Przedmiot obieralny 8:  Systemy rozproszone automatyki  / Aplikacje mobilne</v>
      </c>
      <c r="B77" s="47" t="str">
        <f>IF(ISERR(FIND(B$4,Stac!$R77))=FALSE,IF(ISERR(FIND(CONCATENATE(B$4,"+"),Stac!$R77))=FALSE,IF(ISERR(FIND(CONCATENATE(B$4,"++"),Stac!$R77))=FALSE,IF(ISERR(FIND(CONCATENATE(B$4,"+++"),Stac!$R77))=FALSE,"+++","++"),"+")," ")," ")</f>
        <v/>
      </c>
      <c r="C77" s="47" t="str">
        <f>IF(ISERR(FIND(C$4,Stac!$R77))=FALSE,IF(ISERR(FIND(CONCATENATE(C$4,"+"),Stac!$R77))=FALSE,IF(ISERR(FIND(CONCATENATE(C$4,"++"),Stac!$R77))=FALSE,IF(ISERR(FIND(CONCATENATE(C$4,"+++"),Stac!$R77))=FALSE,"+++","++"),"+")," ")," ")</f>
        <v/>
      </c>
      <c r="D77" s="47" t="str">
        <f>IF(ISERR(FIND(D$4,Stac!$R77))=FALSE,IF(ISERR(FIND(CONCATENATE(D$4,"+"),Stac!$R77))=FALSE,IF(ISERR(FIND(CONCATENATE(D$4,"++"),Stac!$R77))=FALSE,IF(ISERR(FIND(CONCATENATE(D$4,"+++"),Stac!$R77))=FALSE,"+++","++"),"+")," ")," ")</f>
        <v/>
      </c>
      <c r="E77" s="47" t="str">
        <f>IF(ISERR(FIND(E$4,Stac!$R77))=FALSE,IF(ISERR(FIND(CONCATENATE(E$4,"+"),Stac!$R77))=FALSE,IF(ISERR(FIND(CONCATENATE(E$4,"++"),Stac!$R77))=FALSE,IF(ISERR(FIND(CONCATENATE(E$4,"+++"),Stac!$R77))=FALSE,"+++","++"),"+")," ")," ")</f>
        <v/>
      </c>
      <c r="F77" s="47" t="str">
        <f>IF(ISERR(FIND(F$4,Stac!$R77))=FALSE,IF(ISERR(FIND(CONCATENATE(F$4,"+"),Stac!$R77))=FALSE,IF(ISERR(FIND(CONCATENATE(F$4,"++"),Stac!$R77))=FALSE,IF(ISERR(FIND(CONCATENATE(F$4,"+++"),Stac!$R77))=FALSE,"+++","++"),"+")," ")," ")</f>
        <v/>
      </c>
      <c r="G77" s="47" t="str">
        <f>IF(ISERR(FIND(G$4,Stac!$R77))=FALSE,IF(ISERR(FIND(CONCATENATE(G$4,"+"),Stac!$R77))=FALSE,IF(ISERR(FIND(CONCATENATE(G$4,"++"),Stac!$R77))=FALSE,IF(ISERR(FIND(CONCATENATE(G$4,"+++"),Stac!$R77))=FALSE,"+++","++"),"+")," ")," ")</f>
        <v/>
      </c>
      <c r="H77" s="47" t="str">
        <f>IF(ISERR(FIND(H$4,Stac!$R77))=FALSE,IF(ISERR(FIND(CONCATENATE(H$4,"+"),Stac!$R77))=FALSE,IF(ISERR(FIND(CONCATENATE(H$4,"++"),Stac!$R77))=FALSE,IF(ISERR(FIND(CONCATENATE(H$4,"+++"),Stac!$R77))=FALSE,"+++","++"),"+")," ")," ")</f>
        <v/>
      </c>
      <c r="I77" s="47" t="str">
        <f>IF(ISERR(FIND(I$4,Stac!$R77))=FALSE,IF(ISERR(FIND(CONCATENATE(I$4,"+"),Stac!$R77))=FALSE,IF(ISERR(FIND(CONCATENATE(I$4,"++"),Stac!$R77))=FALSE,IF(ISERR(FIND(CONCATENATE(I$4,"+++"),Stac!$R77))=FALSE,"+++","++"),"+")," ")," ")</f>
        <v/>
      </c>
      <c r="J77" s="47" t="str">
        <f>IF(ISERR(FIND(J$4,Stac!$R77))=FALSE,IF(ISERR(FIND(CONCATENATE(J$4,"+"),Stac!$R77))=FALSE,IF(ISERR(FIND(CONCATENATE(J$4,"++"),Stac!$R77))=FALSE,IF(ISERR(FIND(CONCATENATE(J$4,"+++"),Stac!$R77))=FALSE,"+++","++"),"+")," ")," ")</f>
        <v>++</v>
      </c>
      <c r="K77" s="47" t="str">
        <f>IF(ISERR(FIND(K$4,Stac!$R77))=FALSE,IF(ISERR(FIND(CONCATENATE(K$4,"+"),Stac!$R77))=FALSE,IF(ISERR(FIND(CONCATENATE(K$4,"++"),Stac!$R77))=FALSE,IF(ISERR(FIND(CONCATENATE(K$4,"+++"),Stac!$R77))=FALSE,"+++","++"),"+")," ")," ")</f>
        <v/>
      </c>
      <c r="L77" s="47" t="str">
        <f>IF(ISERR(FIND(L$4,Stac!$R77))=FALSE,IF(ISERR(FIND(CONCATENATE(L$4,"+"),Stac!$R77))=FALSE,IF(ISERR(FIND(CONCATENATE(L$4,"++"),Stac!$R77))=FALSE,IF(ISERR(FIND(CONCATENATE(L$4,"+++"),Stac!$R77))=FALSE,"+++","++"),"+")," ")," ")</f>
        <v/>
      </c>
      <c r="M77" s="47" t="str">
        <f>IF(ISERR(FIND(M$4,Stac!$R77))=FALSE,IF(ISERR(FIND(CONCATENATE(M$4,"+"),Stac!$R77))=FALSE,IF(ISERR(FIND(CONCATENATE(M$4,"++"),Stac!$R77))=FALSE,IF(ISERR(FIND(CONCATENATE(M$4,"+++"),Stac!$R77))=FALSE,"+++","++"),"+")," ")," ")</f>
        <v/>
      </c>
      <c r="N77" s="47" t="str">
        <f>IF(ISERR(FIND(N$4,Stac!$R77))=FALSE,IF(ISERR(FIND(CONCATENATE(N$4,"+"),Stac!$R77))=FALSE,IF(ISERR(FIND(CONCATENATE(N$4,"++"),Stac!$R77))=FALSE,IF(ISERR(FIND(CONCATENATE(N$4,"+++"),Stac!$R77))=FALSE,"+++","++"),"+")," ")," ")</f>
        <v/>
      </c>
      <c r="O77" s="47" t="str">
        <f>IF(ISERR(FIND(O$4,Stac!$R77))=FALSE,IF(ISERR(FIND(CONCATENATE(O$4,"+"),Stac!$R77))=FALSE,IF(ISERR(FIND(CONCATENATE(O$4,"++"),Stac!$R77))=FALSE,IF(ISERR(FIND(CONCATENATE(O$4,"+++"),Stac!$R77))=FALSE,"+++","++"),"+")," ")," ")</f>
        <v/>
      </c>
      <c r="P77" s="47" t="str">
        <f>IF(ISERR(FIND(P$4,Stac!$R77))=FALSE,IF(ISERR(FIND(CONCATENATE(P$4,"+"),Stac!$R77))=FALSE,IF(ISERR(FIND(CONCATENATE(P$4,"++"),Stac!$R77))=FALSE,IF(ISERR(FIND(CONCATENATE(P$4,"+++"),Stac!$R77))=FALSE,"+++","++"),"+")," ")," ")</f>
        <v/>
      </c>
      <c r="Q77" s="47" t="str">
        <f>IF(ISERR(FIND(Q$4,Stac!$R77))=FALSE,IF(ISERR(FIND(CONCATENATE(Q$4,"+"),Stac!$R77))=FALSE,IF(ISERR(FIND(CONCATENATE(Q$4,"++"),Stac!$R77))=FALSE,IF(ISERR(FIND(CONCATENATE(Q$4,"+++"),Stac!$R77))=FALSE,"+++","++"),"+")," ")," ")</f>
        <v/>
      </c>
      <c r="R77" s="47" t="str">
        <f>IF(ISERR(FIND(R$4,Stac!$R77))=FALSE,IF(ISERR(FIND(CONCATENATE(R$4,"+"),Stac!$R77))=FALSE,IF(ISERR(FIND(CONCATENATE(R$4,"++"),Stac!$R77))=FALSE,IF(ISERR(FIND(CONCATENATE(R$4,"+++"),Stac!$R77))=FALSE,"+++","++"),"+")," ")," ")</f>
        <v/>
      </c>
      <c r="S77" s="47" t="str">
        <f>IF(ISERR(FIND(S$4,Stac!$R77))=FALSE,IF(ISERR(FIND(CONCATENATE(S$4,"+"),Stac!$R77))=FALSE,IF(ISERR(FIND(CONCATENATE(S$4,"++"),Stac!$R77))=FALSE,IF(ISERR(FIND(CONCATENATE(S$4,"+++"),Stac!$R77))=FALSE,"+++","++"),"+")," ")," ")</f>
        <v/>
      </c>
      <c r="T77" s="47" t="str">
        <f>IF(ISERR(FIND(T$4,Stac!$R77))=FALSE,IF(ISERR(FIND(CONCATENATE(T$4,"+"),Stac!$R77))=FALSE,IF(ISERR(FIND(CONCATENATE(T$4,"++"),Stac!$R77))=FALSE,IF(ISERR(FIND(CONCATENATE(T$4,"+++"),Stac!$R77))=FALSE,"+++","++"),"+")," ")," ")</f>
        <v>+</v>
      </c>
      <c r="U77" s="47" t="str">
        <f>IF(ISERR(FIND(U$4,Stac!$R77))=FALSE,IF(ISERR(FIND(CONCATENATE(U$4,"+"),Stac!$R77))=FALSE,IF(ISERR(FIND(CONCATENATE(U$4,"++"),Stac!$R77))=FALSE,IF(ISERR(FIND(CONCATENATE(U$4,"+++"),Stac!$R77))=FALSE,"+++","++"),"+")," ")," ")</f>
        <v/>
      </c>
      <c r="V77" s="47" t="str">
        <f>IF(ISERR(FIND(V$4,Stac!$R77))=FALSE,IF(ISERR(FIND(CONCATENATE(V$4,"+"),Stac!$R77))=FALSE,IF(ISERR(FIND(CONCATENATE(V$4,"++"),Stac!$R77))=FALSE,IF(ISERR(FIND(CONCATENATE(V$4,"+++"),Stac!$R77))=FALSE,"+++","++"),"+")," ")," ")</f>
        <v/>
      </c>
      <c r="W77" s="47" t="str">
        <f>IF(ISERR(FIND(W$4,Stac!$R77))=FALSE,IF(ISERR(FIND(CONCATENATE(W$4,"+"),Stac!$R77))=FALSE,IF(ISERR(FIND(CONCATENATE(W$4,"++"),Stac!$R77))=FALSE,IF(ISERR(FIND(CONCATENATE(W$4,"+++"),Stac!$R77))=FALSE,"+++","++"),"+")," ")," ")</f>
        <v/>
      </c>
      <c r="X77" s="47" t="str">
        <f>IF(ISERR(FIND(X$4,Stac!$R77))=FALSE,IF(ISERR(FIND(CONCATENATE(X$4,"+"),Stac!$R77))=FALSE,IF(ISERR(FIND(CONCATENATE(X$4,"++"),Stac!$R77))=FALSE,IF(ISERR(FIND(CONCATENATE(X$4,"+++"),Stac!$R77))=FALSE,"+++","++"),"+")," ")," ")</f>
        <v/>
      </c>
      <c r="Y77" s="47" t="str">
        <f>IF(ISERR(FIND(Y$4,Stac!$R77))=FALSE,IF(ISERR(FIND(CONCATENATE(Y$4,"+"),Stac!$R77))=FALSE,IF(ISERR(FIND(CONCATENATE(Y$4,"++"),Stac!$R77))=FALSE,IF(ISERR(FIND(CONCATENATE(Y$4,"+++"),Stac!$R77))=FALSE,"+++","++"),"+")," ")," ")</f>
        <v/>
      </c>
      <c r="Z77" s="47" t="str">
        <f>IF(ISERR(FIND(Z$4,Stac!$R77))=FALSE,IF(ISERR(FIND(CONCATENATE(Z$4,"+"),Stac!$R77))=FALSE,IF(ISERR(FIND(CONCATENATE(Z$4,"++"),Stac!$R77))=FALSE,IF(ISERR(FIND(CONCATENATE(Z$4,"+++"),Stac!$R77))=FALSE,"+++","++"),"+")," ")," ")</f>
        <v/>
      </c>
      <c r="AA77" s="47" t="str">
        <f>IF(ISERR(FIND(AA$4,Stac!$R77))=FALSE,IF(ISERR(FIND(CONCATENATE(AA$4,"+"),Stac!$R77))=FALSE,IF(ISERR(FIND(CONCATENATE(AA$4,"++"),Stac!$R77))=FALSE,IF(ISERR(FIND(CONCATENATE(AA$4,"+++"),Stac!$R77))=FALSE,"+++","++"),"+")," ")," ")</f>
        <v/>
      </c>
      <c r="AB77" s="47" t="str">
        <f>IF(ISERR(FIND(AB$4,Stac!$R77))=FALSE,IF(ISERR(FIND(CONCATENATE(AB$4,"+"),Stac!$R77))=FALSE,IF(ISERR(FIND(CONCATENATE(AB$4,"++"),Stac!$R77))=FALSE,IF(ISERR(FIND(CONCATENATE(AB$4,"+++"),Stac!$R77))=FALSE,"+++","++"),"+")," ")," ")</f>
        <v/>
      </c>
      <c r="AC77" s="47" t="str">
        <f>IF(ISERR(FIND(AC$4,Stac!$R77))=FALSE,IF(ISERR(FIND(CONCATENATE(AC$4,"+"),Stac!$R77))=FALSE,IF(ISERR(FIND(CONCATENATE(AC$4,"++"),Stac!$R77))=FALSE,IF(ISERR(FIND(CONCATENATE(AC$4,"+++"),Stac!$R77))=FALSE,"+++","++"),"+")," ")," ")</f>
        <v/>
      </c>
      <c r="AD77" s="112" t="str">
        <f>Stac!C77</f>
        <v>Przedmiot obieralny 8:  Systemy rozproszone automatyki  / Aplikacje mobilne</v>
      </c>
      <c r="AE77" s="47" t="str">
        <f>IF(ISERR(FIND(AE$4,Stac!$S77))=FALSE,IF(ISERR(FIND(CONCATENATE(AE$4,"+"),Stac!$S77))=FALSE,IF(ISERR(FIND(CONCATENATE(AE$4,"++"),Stac!$S77))=FALSE,IF(ISERR(FIND(CONCATENATE(AE$4,"+++"),Stac!$S77))=FALSE,"+++","++"),"+")," ")," ")</f>
        <v/>
      </c>
      <c r="AF77" s="47" t="str">
        <f>IF(ISERR(FIND(AF$4,Stac!$S77))=FALSE,IF(ISERR(FIND(CONCATENATE(AF$4,"+"),Stac!$S77))=FALSE,IF(ISERR(FIND(CONCATENATE(AF$4,"++"),Stac!$S77))=FALSE,IF(ISERR(FIND(CONCATENATE(AF$4,"+++"),Stac!$S77))=FALSE,"+++","++"),"+")," ")," ")</f>
        <v/>
      </c>
      <c r="AG77" s="47" t="str">
        <f>IF(ISERR(FIND(AG$4,Stac!$S77))=FALSE,IF(ISERR(FIND(CONCATENATE(AG$4,"+"),Stac!$S77))=FALSE,IF(ISERR(FIND(CONCATENATE(AG$4,"++"),Stac!$S77))=FALSE,IF(ISERR(FIND(CONCATENATE(AG$4,"+++"),Stac!$S77))=FALSE,"+++","++"),"+")," ")," ")</f>
        <v/>
      </c>
      <c r="AH77" s="47" t="str">
        <f>IF(ISERR(FIND(AH$4,Stac!$S77))=FALSE,IF(ISERR(FIND(CONCATENATE(AH$4,"+"),Stac!$S77))=FALSE,IF(ISERR(FIND(CONCATENATE(AH$4,"++"),Stac!$S77))=FALSE,IF(ISERR(FIND(CONCATENATE(AH$4,"+++"),Stac!$S77))=FALSE,"+++","++"),"+")," ")," ")</f>
        <v/>
      </c>
      <c r="AI77" s="47" t="str">
        <f>IF(ISERR(FIND(AI$4,Stac!$S77))=FALSE,IF(ISERR(FIND(CONCATENATE(AI$4,"+"),Stac!$S77))=FALSE,IF(ISERR(FIND(CONCATENATE(AI$4,"++"),Stac!$S77))=FALSE,IF(ISERR(FIND(CONCATENATE(AI$4,"+++"),Stac!$S77))=FALSE,"+++","++"),"+")," ")," ")</f>
        <v/>
      </c>
      <c r="AJ77" s="47" t="str">
        <f>IF(ISERR(FIND(AJ$4,Stac!$S77))=FALSE,IF(ISERR(FIND(CONCATENATE(AJ$4,"+"),Stac!$S77))=FALSE,IF(ISERR(FIND(CONCATENATE(AJ$4,"++"),Stac!$S77))=FALSE,IF(ISERR(FIND(CONCATENATE(AJ$4,"+++"),Stac!$S77))=FALSE,"+++","++"),"+")," ")," ")</f>
        <v/>
      </c>
      <c r="AK77" s="47" t="str">
        <f>IF(ISERR(FIND(AK$4,Stac!$S77))=FALSE,IF(ISERR(FIND(CONCATENATE(AK$4,"+"),Stac!$S77))=FALSE,IF(ISERR(FIND(CONCATENATE(AK$4,"++"),Stac!$S77))=FALSE,IF(ISERR(FIND(CONCATENATE(AK$4,"+++"),Stac!$S77))=FALSE,"+++","++"),"+")," ")," ")</f>
        <v/>
      </c>
      <c r="AL77" s="47" t="str">
        <f>IF(ISERR(FIND(AL$4,Stac!$S77))=FALSE,IF(ISERR(FIND(CONCATENATE(AL$4,"+"),Stac!$S77))=FALSE,IF(ISERR(FIND(CONCATENATE(AL$4,"++"),Stac!$S77))=FALSE,IF(ISERR(FIND(CONCATENATE(AL$4,"+++"),Stac!$S77))=FALSE,"+++","++"),"+")," ")," ")</f>
        <v>+</v>
      </c>
      <c r="AM77" s="47" t="str">
        <f>IF(ISERR(FIND(AM$4,Stac!$S77))=FALSE,IF(ISERR(FIND(CONCATENATE(AM$4,"+"),Stac!$S77))=FALSE,IF(ISERR(FIND(CONCATENATE(AM$4,"++"),Stac!$S77))=FALSE,IF(ISERR(FIND(CONCATENATE(AM$4,"+++"),Stac!$S77))=FALSE,"+++","++"),"+")," ")," ")</f>
        <v/>
      </c>
      <c r="AN77" s="47" t="str">
        <f>IF(ISERR(FIND(AN$4,Stac!$S77))=FALSE,IF(ISERR(FIND(CONCATENATE(AN$4,"+"),Stac!$S77))=FALSE,IF(ISERR(FIND(CONCATENATE(AN$4,"++"),Stac!$S77))=FALSE,IF(ISERR(FIND(CONCATENATE(AN$4,"+++"),Stac!$S77))=FALSE,"+++","++"),"+")," ")," ")</f>
        <v/>
      </c>
      <c r="AO77" s="47" t="str">
        <f>IF(ISERR(FIND(AO$4,Stac!$S77))=FALSE,IF(ISERR(FIND(CONCATENATE(AO$4,"+"),Stac!$S77))=FALSE,IF(ISERR(FIND(CONCATENATE(AO$4,"++"),Stac!$S77))=FALSE,IF(ISERR(FIND(CONCATENATE(AO$4,"+++"),Stac!$S77))=FALSE,"+++","++"),"+")," ")," ")</f>
        <v/>
      </c>
      <c r="AP77" s="47" t="str">
        <f>IF(ISERR(FIND(AP$4,Stac!$S77))=FALSE,IF(ISERR(FIND(CONCATENATE(AP$4,"+"),Stac!$S77))=FALSE,IF(ISERR(FIND(CONCATENATE(AP$4,"++"),Stac!$S77))=FALSE,IF(ISERR(FIND(CONCATENATE(AP$4,"+++"),Stac!$S77))=FALSE,"+++","++"),"+")," ")," ")</f>
        <v/>
      </c>
      <c r="AQ77" s="47" t="str">
        <f>IF(ISERR(FIND(AQ$4,Stac!$S77))=FALSE,IF(ISERR(FIND(CONCATENATE(AQ$4,"+"),Stac!$S77))=FALSE,IF(ISERR(FIND(CONCATENATE(AQ$4,"++"),Stac!$S77))=FALSE,IF(ISERR(FIND(CONCATENATE(AQ$4,"+++"),Stac!$S77))=FALSE,"+++","++"),"+")," ")," ")</f>
        <v>+</v>
      </c>
      <c r="AR77" s="47" t="str">
        <f>IF(ISERR(FIND(AR$4,Stac!$S77))=FALSE,IF(ISERR(FIND(CONCATENATE(AR$4,"+"),Stac!$S77))=FALSE,IF(ISERR(FIND(CONCATENATE(AR$4,"++"),Stac!$S77))=FALSE,IF(ISERR(FIND(CONCATENATE(AR$4,"+++"),Stac!$S77))=FALSE,"+++","++"),"+")," ")," ")</f>
        <v/>
      </c>
      <c r="AS77" s="47" t="str">
        <f>IF(ISERR(FIND(AS$4,Stac!$S77))=FALSE,IF(ISERR(FIND(CONCATENATE(AS$4,"+"),Stac!$S77))=FALSE,IF(ISERR(FIND(CONCATENATE(AS$4,"++"),Stac!$S77))=FALSE,IF(ISERR(FIND(CONCATENATE(AS$4,"+++"),Stac!$S77))=FALSE,"+++","++"),"+")," ")," ")</f>
        <v/>
      </c>
      <c r="AT77" s="47" t="str">
        <f>IF(ISERR(FIND(AT$4,Stac!$S77))=FALSE,IF(ISERR(FIND(CONCATENATE(AT$4,"+"),Stac!$S77))=FALSE,IF(ISERR(FIND(CONCATENATE(AT$4,"++"),Stac!$S77))=FALSE,IF(ISERR(FIND(CONCATENATE(AT$4,"+++"),Stac!$S77))=FALSE,"+++","++"),"+")," ")," ")</f>
        <v/>
      </c>
      <c r="AU77" s="47" t="str">
        <f>IF(ISERR(FIND(AU$4,Stac!$S77))=FALSE,IF(ISERR(FIND(CONCATENATE(AU$4,"+"),Stac!$S77))=FALSE,IF(ISERR(FIND(CONCATENATE(AU$4,"++"),Stac!$S77))=FALSE,IF(ISERR(FIND(CONCATENATE(AU$4,"+++"),Stac!$S77))=FALSE,"+++","++"),"+")," ")," ")</f>
        <v/>
      </c>
      <c r="AV77" s="47" t="str">
        <f>IF(ISERR(FIND(AV$4,Stac!$S77))=FALSE,IF(ISERR(FIND(CONCATENATE(AV$4,"+"),Stac!$S77))=FALSE,IF(ISERR(FIND(CONCATENATE(AV$4,"++"),Stac!$S77))=FALSE,IF(ISERR(FIND(CONCATENATE(AV$4,"+++"),Stac!$S77))=FALSE,"+++","++"),"+")," ")," ")</f>
        <v/>
      </c>
      <c r="AW77" s="47" t="str">
        <f>IF(ISERR(FIND(AW$4,Stac!$S77))=FALSE,IF(ISERR(FIND(CONCATENATE(AW$4,"+"),Stac!$S77))=FALSE,IF(ISERR(FIND(CONCATENATE(AW$4,"++"),Stac!$S77))=FALSE,IF(ISERR(FIND(CONCATENATE(AW$4,"+++"),Stac!$S77))=FALSE,"+++","++"),"+")," ")," ")</f>
        <v/>
      </c>
      <c r="AX77" s="47" t="str">
        <f>IF(ISERR(FIND(AX$4,Stac!$S77))=FALSE,IF(ISERR(FIND(CONCATENATE(AX$4,"+"),Stac!$S77))=FALSE,IF(ISERR(FIND(CONCATENATE(AX$4,"++"),Stac!$S77))=FALSE,IF(ISERR(FIND(CONCATENATE(AX$4,"+++"),Stac!$S77))=FALSE,"+++","++"),"+")," ")," ")</f>
        <v/>
      </c>
      <c r="AY77" s="47" t="str">
        <f>IF(ISERR(FIND(AY$4,Stac!$S77))=FALSE,IF(ISERR(FIND(CONCATENATE(AY$4,"+"),Stac!$S77))=FALSE,IF(ISERR(FIND(CONCATENATE(AY$4,"++"),Stac!$S77))=FALSE,IF(ISERR(FIND(CONCATENATE(AY$4,"+++"),Stac!$S77))=FALSE,"+++","++"),"+")," ")," ")</f>
        <v/>
      </c>
      <c r="AZ77" s="47" t="str">
        <f>IF(ISERR(FIND(AZ$4,Stac!$S77))=FALSE,IF(ISERR(FIND(CONCATENATE(AZ$4,"+"),Stac!$S77))=FALSE,IF(ISERR(FIND(CONCATENATE(AZ$4,"++"),Stac!$S77))=FALSE,IF(ISERR(FIND(CONCATENATE(AZ$4,"+++"),Stac!$S77))=FALSE,"+++","++"),"+")," ")," ")</f>
        <v/>
      </c>
      <c r="BA77" s="47" t="str">
        <f>IF(ISERR(FIND(BA$4,Stac!$S77))=FALSE,IF(ISERR(FIND(CONCATENATE(BA$4,"+"),Stac!$S77))=FALSE,IF(ISERR(FIND(CONCATENATE(BA$4,"++"),Stac!$S77))=FALSE,IF(ISERR(FIND(CONCATENATE(BA$4,"+++"),Stac!$S77))=FALSE,"+++","++"),"+")," ")," ")</f>
        <v>+</v>
      </c>
      <c r="BB77" s="47" t="str">
        <f>IF(ISERR(FIND(BB$4,Stac!$S77))=FALSE,IF(ISERR(FIND(CONCATENATE(BB$4,"+"),Stac!$S77))=FALSE,IF(ISERR(FIND(CONCATENATE(BB$4,"++"),Stac!$S77))=FALSE,IF(ISERR(FIND(CONCATENATE(BB$4,"+++"),Stac!$S77))=FALSE,"+++","++"),"+")," ")," ")</f>
        <v/>
      </c>
      <c r="BC77" s="47" t="str">
        <f>IF(ISERR(FIND(BC$4,Stac!$S77))=FALSE,IF(ISERR(FIND(CONCATENATE(BC$4,"+"),Stac!$S77))=FALSE,IF(ISERR(FIND(CONCATENATE(BC$4,"++"),Stac!$S77))=FALSE,IF(ISERR(FIND(CONCATENATE(BC$4,"+++"),Stac!$S77))=FALSE,"+++","++"),"+")," ")," ")</f>
        <v/>
      </c>
      <c r="BD77" s="47" t="str">
        <f>IF(ISERR(FIND(BD$4,Stac!$S77))=FALSE,IF(ISERR(FIND(CONCATENATE(BD$4,"+"),Stac!$S77))=FALSE,IF(ISERR(FIND(CONCATENATE(BD$4,"++"),Stac!$S77))=FALSE,IF(ISERR(FIND(CONCATENATE(BD$4,"+++"),Stac!$S77))=FALSE,"+++","++"),"+")," ")," ")</f>
        <v>+</v>
      </c>
      <c r="BE77" s="47" t="str">
        <f>IF(ISERR(FIND(BE$4,Stac!$S77))=FALSE,IF(ISERR(FIND(CONCATENATE(BE$4,"+"),Stac!$S77))=FALSE,IF(ISERR(FIND(CONCATENATE(BE$4,"++"),Stac!$S77))=FALSE,IF(ISERR(FIND(CONCATENATE(BE$4,"+++"),Stac!$S77))=FALSE,"+++","++"),"+")," ")," ")</f>
        <v>+</v>
      </c>
      <c r="BF77" s="47" t="str">
        <f>IF(ISERR(FIND(BF$4,Stac!$S77))=FALSE,IF(ISERR(FIND(CONCATENATE(BF$4,"+"),Stac!$S77))=FALSE,IF(ISERR(FIND(CONCATENATE(BF$4,"++"),Stac!$S77))=FALSE,IF(ISERR(FIND(CONCATENATE(BF$4,"+++"),Stac!$S77))=FALSE,"+++","++"),"+")," ")," ")</f>
        <v>+++</v>
      </c>
      <c r="BG77" s="47" t="str">
        <f>IF(ISERR(FIND(BG$4,Stac!$S77))=FALSE,IF(ISERR(FIND(CONCATENATE(BG$4,"+"),Stac!$S77))=FALSE,IF(ISERR(FIND(CONCATENATE(BG$4,"++"),Stac!$S77))=FALSE,IF(ISERR(FIND(CONCATENATE(BG$4,"+++"),Stac!$S77))=FALSE,"+++","++"),"+")," ")," ")</f>
        <v/>
      </c>
      <c r="BH77" s="47" t="str">
        <f>IF(ISERR(FIND(BH$4,Stac!$S77))=FALSE,IF(ISERR(FIND(CONCATENATE(BH$4,"+"),Stac!$S77))=FALSE,IF(ISERR(FIND(CONCATENATE(BH$4,"++"),Stac!$S77))=FALSE,IF(ISERR(FIND(CONCATENATE(BH$4,"+++"),Stac!$S77))=FALSE,"+++","++"),"+")," ")," ")</f>
        <v/>
      </c>
      <c r="BI77" s="47" t="str">
        <f>IF(ISERR(FIND(BI$4,Stac!$S77))=FALSE,IF(ISERR(FIND(CONCATENATE(BI$4,"+"),Stac!$S77))=FALSE,IF(ISERR(FIND(CONCATENATE(BI$4,"++"),Stac!$S77))=FALSE,IF(ISERR(FIND(CONCATENATE(BI$4,"+++"),Stac!$S77))=FALSE,"+++","++"),"+")," ")," ")</f>
        <v/>
      </c>
      <c r="BJ77" s="47" t="str">
        <f>IF(ISERR(FIND(BJ$4,Stac!$S77))=FALSE,IF(ISERR(FIND(CONCATENATE(BJ$4,"+"),Stac!$S77))=FALSE,IF(ISERR(FIND(CONCATENATE(BJ$4,"++"),Stac!$S77))=FALSE,IF(ISERR(FIND(CONCATENATE(BJ$4,"+++"),Stac!$S77))=FALSE,"+++","++"),"+")," ")," ")</f>
        <v/>
      </c>
      <c r="BK77" s="47" t="str">
        <f>IF(ISERR(FIND(BK$4,Stac!$S77))=FALSE,IF(ISERR(FIND(CONCATENATE(BK$4,"+"),Stac!$S77))=FALSE,IF(ISERR(FIND(CONCATENATE(BK$4,"++"),Stac!$S77))=FALSE,IF(ISERR(FIND(CONCATENATE(BK$4,"+++"),Stac!$S77))=FALSE,"+++","++"),"+")," ")," ")</f>
        <v/>
      </c>
      <c r="BL77" s="47" t="str">
        <f>IF(ISERR(FIND(BL$4,Stac!$S77))=FALSE,IF(ISERR(FIND(CONCATENATE(BL$4,"+"),Stac!$S77))=FALSE,IF(ISERR(FIND(CONCATENATE(BL$4,"++"),Stac!$S77))=FALSE,IF(ISERR(FIND(CONCATENATE(BL$4,"+++"),Stac!$S77))=FALSE,"+++","++"),"+")," ")," ")</f>
        <v/>
      </c>
      <c r="BM77" s="47" t="str">
        <f>IF(ISERR(FIND(BM$4,Stac!$S77))=FALSE,IF(ISERR(FIND(CONCATENATE(BM$4,"+"),Stac!$S77))=FALSE,IF(ISERR(FIND(CONCATENATE(BM$4,"++"),Stac!$S77))=FALSE,IF(ISERR(FIND(CONCATENATE(BM$4,"+++"),Stac!$S77))=FALSE,"+++","++"),"+")," ")," ")</f>
        <v/>
      </c>
      <c r="BN77" s="112" t="str">
        <f>Stac!C77</f>
        <v>Przedmiot obieralny 8:  Systemy rozproszone automatyki  / Aplikacje mobilne</v>
      </c>
      <c r="BO77" s="47" t="str">
        <f>IF(ISERR(FIND(BO$4,Stac!$T77))=FALSE,IF(ISERR(FIND(CONCATENATE(BO$4,"+"),Stac!$T77))=FALSE,IF(ISERR(FIND(CONCATENATE(BO$4,"++"),Stac!$T77))=FALSE,IF(ISERR(FIND(CONCATENATE(BO$4,"+++"),Stac!$T77))=FALSE,"+++","++"),"+")," ")," ")</f>
        <v/>
      </c>
      <c r="BP77" s="47" t="str">
        <f>IF(ISERR(FIND(BP$4,Stac!$T77))=FALSE,IF(ISERR(FIND(CONCATENATE(BP$4,"+"),Stac!$T77))=FALSE,IF(ISERR(FIND(CONCATENATE(BP$4,"++"),Stac!$T77))=FALSE,IF(ISERR(FIND(CONCATENATE(BP$4,"+++"),Stac!$T77))=FALSE,"+++","++"),"+")," ")," ")</f>
        <v/>
      </c>
      <c r="BQ77" s="47" t="str">
        <f>IF(ISERR(FIND(BQ$4,Stac!$T77))=FALSE,IF(ISERR(FIND(CONCATENATE(BQ$4,"+"),Stac!$T77))=FALSE,IF(ISERR(FIND(CONCATENATE(BQ$4,"++"),Stac!$T77))=FALSE,IF(ISERR(FIND(CONCATENATE(BQ$4,"+++"),Stac!$T77))=FALSE,"+++","++"),"+")," ")," ")</f>
        <v>+</v>
      </c>
      <c r="BR77" s="47" t="str">
        <f>IF(ISERR(FIND(BR$4,Stac!$T77))=FALSE,IF(ISERR(FIND(CONCATENATE(BR$4,"+"),Stac!$T77))=FALSE,IF(ISERR(FIND(CONCATENATE(BR$4,"++"),Stac!$T77))=FALSE,IF(ISERR(FIND(CONCATENATE(BR$4,"+++"),Stac!$T77))=FALSE,"+++","++"),"+")," ")," ")</f>
        <v/>
      </c>
      <c r="BS77" s="47" t="str">
        <f>IF(ISERR(FIND(BS$4,Stac!$T77))=FALSE,IF(ISERR(FIND(CONCATENATE(BS$4,"+"),Stac!$T77))=FALSE,IF(ISERR(FIND(CONCATENATE(BS$4,"++"),Stac!$T77))=FALSE,IF(ISERR(FIND(CONCATENATE(BS$4,"+++"),Stac!$T77))=FALSE,"+++","++"),"+")," ")," ")</f>
        <v>+</v>
      </c>
      <c r="BT77" s="47" t="str">
        <f>IF(ISERR(FIND(BT$4,Stac!$T77))=FALSE,IF(ISERR(FIND(CONCATENATE(BT$4,"+"),Stac!$T77))=FALSE,IF(ISERR(FIND(CONCATENATE(BT$4,"++"),Stac!$T77))=FALSE,IF(ISERR(FIND(CONCATENATE(BT$4,"+++"),Stac!$T77))=FALSE,"+++","++"),"+")," ")," ")</f>
        <v/>
      </c>
      <c r="BU77" s="47" t="str">
        <f>IF(ISERR(FIND(BU$4,Stac!$T77))=FALSE,IF(ISERR(FIND(CONCATENATE(BU$4,"+"),Stac!$T77))=FALSE,IF(ISERR(FIND(CONCATENATE(BU$4,"++"),Stac!$T77))=FALSE,IF(ISERR(FIND(CONCATENATE(BU$4,"+++"),Stac!$T77))=FALSE,"+++","++"),"+")," ")," ")</f>
        <v/>
      </c>
    </row>
    <row r="78" spans="1:73">
      <c r="A78" s="88" t="str">
        <f>Stac!C78</f>
        <v>Identyfikacja systemów</v>
      </c>
      <c r="B78" s="47" t="str">
        <f>IF(ISERR(FIND(B$4,Stac!$R78))=FALSE,IF(ISERR(FIND(CONCATENATE(B$4,"+"),Stac!$R78))=FALSE,IF(ISERR(FIND(CONCATENATE(B$4,"++"),Stac!$R78))=FALSE,IF(ISERR(FIND(CONCATENATE(B$4,"+++"),Stac!$R78))=FALSE,"+++","++"),"+")," ")," ")</f>
        <v/>
      </c>
      <c r="C78" s="47" t="str">
        <f>IF(ISERR(FIND(C$4,Stac!$R78))=FALSE,IF(ISERR(FIND(CONCATENATE(C$4,"+"),Stac!$R78))=FALSE,IF(ISERR(FIND(CONCATENATE(C$4,"++"),Stac!$R78))=FALSE,IF(ISERR(FIND(CONCATENATE(C$4,"+++"),Stac!$R78))=FALSE,"+++","++"),"+")," ")," ")</f>
        <v/>
      </c>
      <c r="D78" s="47" t="str">
        <f>IF(ISERR(FIND(D$4,Stac!$R78))=FALSE,IF(ISERR(FIND(CONCATENATE(D$4,"+"),Stac!$R78))=FALSE,IF(ISERR(FIND(CONCATENATE(D$4,"++"),Stac!$R78))=FALSE,IF(ISERR(FIND(CONCATENATE(D$4,"+++"),Stac!$R78))=FALSE,"+++","++"),"+")," ")," ")</f>
        <v/>
      </c>
      <c r="E78" s="47" t="str">
        <f>IF(ISERR(FIND(E$4,Stac!$R78))=FALSE,IF(ISERR(FIND(CONCATENATE(E$4,"+"),Stac!$R78))=FALSE,IF(ISERR(FIND(CONCATENATE(E$4,"++"),Stac!$R78))=FALSE,IF(ISERR(FIND(CONCATENATE(E$4,"+++"),Stac!$R78))=FALSE,"+++","++"),"+")," ")," ")</f>
        <v/>
      </c>
      <c r="F78" s="47" t="str">
        <f>IF(ISERR(FIND(F$4,Stac!$R78))=FALSE,IF(ISERR(FIND(CONCATENATE(F$4,"+"),Stac!$R78))=FALSE,IF(ISERR(FIND(CONCATENATE(F$4,"++"),Stac!$R78))=FALSE,IF(ISERR(FIND(CONCATENATE(F$4,"+++"),Stac!$R78))=FALSE,"+++","++"),"+")," ")," ")</f>
        <v/>
      </c>
      <c r="G78" s="47" t="str">
        <f>IF(ISERR(FIND(G$4,Stac!$R78))=FALSE,IF(ISERR(FIND(CONCATENATE(G$4,"+"),Stac!$R78))=FALSE,IF(ISERR(FIND(CONCATENATE(G$4,"++"),Stac!$R78))=FALSE,IF(ISERR(FIND(CONCATENATE(G$4,"+++"),Stac!$R78))=FALSE,"+++","++"),"+")," ")," ")</f>
        <v/>
      </c>
      <c r="H78" s="47" t="str">
        <f>IF(ISERR(FIND(H$4,Stac!$R78))=FALSE,IF(ISERR(FIND(CONCATENATE(H$4,"+"),Stac!$R78))=FALSE,IF(ISERR(FIND(CONCATENATE(H$4,"++"),Stac!$R78))=FALSE,IF(ISERR(FIND(CONCATENATE(H$4,"+++"),Stac!$R78))=FALSE,"+++","++"),"+")," ")," ")</f>
        <v/>
      </c>
      <c r="I78" s="47" t="str">
        <f>IF(ISERR(FIND(I$4,Stac!$R78))=FALSE,IF(ISERR(FIND(CONCATENATE(I$4,"+"),Stac!$R78))=FALSE,IF(ISERR(FIND(CONCATENATE(I$4,"++"),Stac!$R78))=FALSE,IF(ISERR(FIND(CONCATENATE(I$4,"+++"),Stac!$R78))=FALSE,"+++","++"),"+")," ")," ")</f>
        <v/>
      </c>
      <c r="J78" s="47" t="str">
        <f>IF(ISERR(FIND(J$4,Stac!$R78))=FALSE,IF(ISERR(FIND(CONCATENATE(J$4,"+"),Stac!$R78))=FALSE,IF(ISERR(FIND(CONCATENATE(J$4,"++"),Stac!$R78))=FALSE,IF(ISERR(FIND(CONCATENATE(J$4,"+++"),Stac!$R78))=FALSE,"+++","++"),"+")," ")," ")</f>
        <v/>
      </c>
      <c r="K78" s="47" t="str">
        <f>IF(ISERR(FIND(K$4,Stac!$R78))=FALSE,IF(ISERR(FIND(CONCATENATE(K$4,"+"),Stac!$R78))=FALSE,IF(ISERR(FIND(CONCATENATE(K$4,"++"),Stac!$R78))=FALSE,IF(ISERR(FIND(CONCATENATE(K$4,"+++"),Stac!$R78))=FALSE,"+++","++"),"+")," ")," ")</f>
        <v/>
      </c>
      <c r="L78" s="47" t="str">
        <f>IF(ISERR(FIND(L$4,Stac!$R78))=FALSE,IF(ISERR(FIND(CONCATENATE(L$4,"+"),Stac!$R78))=FALSE,IF(ISERR(FIND(CONCATENATE(L$4,"++"),Stac!$R78))=FALSE,IF(ISERR(FIND(CONCATENATE(L$4,"+++"),Stac!$R78))=FALSE,"+++","++"),"+")," ")," ")</f>
        <v/>
      </c>
      <c r="M78" s="47" t="str">
        <f>IF(ISERR(FIND(M$4,Stac!$R78))=FALSE,IF(ISERR(FIND(CONCATENATE(M$4,"+"),Stac!$R78))=FALSE,IF(ISERR(FIND(CONCATENATE(M$4,"++"),Stac!$R78))=FALSE,IF(ISERR(FIND(CONCATENATE(M$4,"+++"),Stac!$R78))=FALSE,"+++","++"),"+")," ")," ")</f>
        <v/>
      </c>
      <c r="N78" s="47" t="str">
        <f>IF(ISERR(FIND(N$4,Stac!$R78))=FALSE,IF(ISERR(FIND(CONCATENATE(N$4,"+"),Stac!$R78))=FALSE,IF(ISERR(FIND(CONCATENATE(N$4,"++"),Stac!$R78))=FALSE,IF(ISERR(FIND(CONCATENATE(N$4,"+++"),Stac!$R78))=FALSE,"+++","++"),"+")," ")," ")</f>
        <v/>
      </c>
      <c r="O78" s="47" t="str">
        <f>IF(ISERR(FIND(O$4,Stac!$R78))=FALSE,IF(ISERR(FIND(CONCATENATE(O$4,"+"),Stac!$R78))=FALSE,IF(ISERR(FIND(CONCATENATE(O$4,"++"),Stac!$R78))=FALSE,IF(ISERR(FIND(CONCATENATE(O$4,"+++"),Stac!$R78))=FALSE,"+++","++"),"+")," ")," ")</f>
        <v/>
      </c>
      <c r="P78" s="47" t="str">
        <f>IF(ISERR(FIND(P$4,Stac!$R78))=FALSE,IF(ISERR(FIND(CONCATENATE(P$4,"+"),Stac!$R78))=FALSE,IF(ISERR(FIND(CONCATENATE(P$4,"++"),Stac!$R78))=FALSE,IF(ISERR(FIND(CONCATENATE(P$4,"+++"),Stac!$R78))=FALSE,"+++","++"),"+")," ")," ")</f>
        <v/>
      </c>
      <c r="Q78" s="47" t="str">
        <f>IF(ISERR(FIND(Q$4,Stac!$R78))=FALSE,IF(ISERR(FIND(CONCATENATE(Q$4,"+"),Stac!$R78))=FALSE,IF(ISERR(FIND(CONCATENATE(Q$4,"++"),Stac!$R78))=FALSE,IF(ISERR(FIND(CONCATENATE(Q$4,"+++"),Stac!$R78))=FALSE,"+++","++"),"+")," ")," ")</f>
        <v/>
      </c>
      <c r="R78" s="47" t="str">
        <f>IF(ISERR(FIND(R$4,Stac!$R78))=FALSE,IF(ISERR(FIND(CONCATENATE(R$4,"+"),Stac!$R78))=FALSE,IF(ISERR(FIND(CONCATENATE(R$4,"++"),Stac!$R78))=FALSE,IF(ISERR(FIND(CONCATENATE(R$4,"+++"),Stac!$R78))=FALSE,"+++","++"),"+")," ")," ")</f>
        <v>+</v>
      </c>
      <c r="S78" s="47" t="str">
        <f>IF(ISERR(FIND(S$4,Stac!$R78))=FALSE,IF(ISERR(FIND(CONCATENATE(S$4,"+"),Stac!$R78))=FALSE,IF(ISERR(FIND(CONCATENATE(S$4,"++"),Stac!$R78))=FALSE,IF(ISERR(FIND(CONCATENATE(S$4,"+++"),Stac!$R78))=FALSE,"+++","++"),"+")," ")," ")</f>
        <v/>
      </c>
      <c r="T78" s="47" t="str">
        <f>IF(ISERR(FIND(T$4,Stac!$R78))=FALSE,IF(ISERR(FIND(CONCATENATE(T$4,"+"),Stac!$R78))=FALSE,IF(ISERR(FIND(CONCATENATE(T$4,"++"),Stac!$R78))=FALSE,IF(ISERR(FIND(CONCATENATE(T$4,"+++"),Stac!$R78))=FALSE,"+++","++"),"+")," ")," ")</f>
        <v/>
      </c>
      <c r="U78" s="47" t="str">
        <f>IF(ISERR(FIND(U$4,Stac!$R78))=FALSE,IF(ISERR(FIND(CONCATENATE(U$4,"+"),Stac!$R78))=FALSE,IF(ISERR(FIND(CONCATENATE(U$4,"++"),Stac!$R78))=FALSE,IF(ISERR(FIND(CONCATENATE(U$4,"+++"),Stac!$R78))=FALSE,"+++","++"),"+")," ")," ")</f>
        <v/>
      </c>
      <c r="V78" s="47" t="str">
        <f>IF(ISERR(FIND(V$4,Stac!$R78))=FALSE,IF(ISERR(FIND(CONCATENATE(V$4,"+"),Stac!$R78))=FALSE,IF(ISERR(FIND(CONCATENATE(V$4,"++"),Stac!$R78))=FALSE,IF(ISERR(FIND(CONCATENATE(V$4,"+++"),Stac!$R78))=FALSE,"+++","++"),"+")," ")," ")</f>
        <v/>
      </c>
      <c r="W78" s="47" t="str">
        <f>IF(ISERR(FIND(W$4,Stac!$R78))=FALSE,IF(ISERR(FIND(CONCATENATE(W$4,"+"),Stac!$R78))=FALSE,IF(ISERR(FIND(CONCATENATE(W$4,"++"),Stac!$R78))=FALSE,IF(ISERR(FIND(CONCATENATE(W$4,"+++"),Stac!$R78))=FALSE,"+++","++"),"+")," ")," ")</f>
        <v/>
      </c>
      <c r="X78" s="47" t="str">
        <f>IF(ISERR(FIND(X$4,Stac!$R78))=FALSE,IF(ISERR(FIND(CONCATENATE(X$4,"+"),Stac!$R78))=FALSE,IF(ISERR(FIND(CONCATENATE(X$4,"++"),Stac!$R78))=FALSE,IF(ISERR(FIND(CONCATENATE(X$4,"+++"),Stac!$R78))=FALSE,"+++","++"),"+")," ")," ")</f>
        <v/>
      </c>
      <c r="Y78" s="47" t="str">
        <f>IF(ISERR(FIND(Y$4,Stac!$R78))=FALSE,IF(ISERR(FIND(CONCATENATE(Y$4,"+"),Stac!$R78))=FALSE,IF(ISERR(FIND(CONCATENATE(Y$4,"++"),Stac!$R78))=FALSE,IF(ISERR(FIND(CONCATENATE(Y$4,"+++"),Stac!$R78))=FALSE,"+++","++"),"+")," ")," ")</f>
        <v/>
      </c>
      <c r="Z78" s="47" t="str">
        <f>IF(ISERR(FIND(Z$4,Stac!$R78))=FALSE,IF(ISERR(FIND(CONCATENATE(Z$4,"+"),Stac!$R78))=FALSE,IF(ISERR(FIND(CONCATENATE(Z$4,"++"),Stac!$R78))=FALSE,IF(ISERR(FIND(CONCATENATE(Z$4,"+++"),Stac!$R78))=FALSE,"+++","++"),"+")," ")," ")</f>
        <v/>
      </c>
      <c r="AA78" s="47" t="str">
        <f>IF(ISERR(FIND(AA$4,Stac!$R78))=FALSE,IF(ISERR(FIND(CONCATENATE(AA$4,"+"),Stac!$R78))=FALSE,IF(ISERR(FIND(CONCATENATE(AA$4,"++"),Stac!$R78))=FALSE,IF(ISERR(FIND(CONCATENATE(AA$4,"+++"),Stac!$R78))=FALSE,"+++","++"),"+")," ")," ")</f>
        <v/>
      </c>
      <c r="AB78" s="47" t="str">
        <f>IF(ISERR(FIND(AB$4,Stac!$R78))=FALSE,IF(ISERR(FIND(CONCATENATE(AB$4,"+"),Stac!$R78))=FALSE,IF(ISERR(FIND(CONCATENATE(AB$4,"++"),Stac!$R78))=FALSE,IF(ISERR(FIND(CONCATENATE(AB$4,"+++"),Stac!$R78))=FALSE,"+++","++"),"+")," ")," ")</f>
        <v/>
      </c>
      <c r="AC78" s="47" t="str">
        <f>IF(ISERR(FIND(AC$4,Stac!$R78))=FALSE,IF(ISERR(FIND(CONCATENATE(AC$4,"+"),Stac!$R78))=FALSE,IF(ISERR(FIND(CONCATENATE(AC$4,"++"),Stac!$R78))=FALSE,IF(ISERR(FIND(CONCATENATE(AC$4,"+++"),Stac!$R78))=FALSE,"+++","++"),"+")," ")," ")</f>
        <v/>
      </c>
      <c r="AD78" s="112" t="str">
        <f>Stac!C78</f>
        <v>Identyfikacja systemów</v>
      </c>
      <c r="AE78" s="47" t="str">
        <f>IF(ISERR(FIND(AE$4,Stac!$S78))=FALSE,IF(ISERR(FIND(CONCATENATE(AE$4,"+"),Stac!$S78))=FALSE,IF(ISERR(FIND(CONCATENATE(AE$4,"++"),Stac!$S78))=FALSE,IF(ISERR(FIND(CONCATENATE(AE$4,"+++"),Stac!$S78))=FALSE,"+++","++"),"+")," ")," ")</f>
        <v/>
      </c>
      <c r="AF78" s="47" t="str">
        <f>IF(ISERR(FIND(AF$4,Stac!$S78))=FALSE,IF(ISERR(FIND(CONCATENATE(AF$4,"+"),Stac!$S78))=FALSE,IF(ISERR(FIND(CONCATENATE(AF$4,"++"),Stac!$S78))=FALSE,IF(ISERR(FIND(CONCATENATE(AF$4,"+++"),Stac!$S78))=FALSE,"+++","++"),"+")," ")," ")</f>
        <v/>
      </c>
      <c r="AG78" s="47" t="str">
        <f>IF(ISERR(FIND(AG$4,Stac!$S78))=FALSE,IF(ISERR(FIND(CONCATENATE(AG$4,"+"),Stac!$S78))=FALSE,IF(ISERR(FIND(CONCATENATE(AG$4,"++"),Stac!$S78))=FALSE,IF(ISERR(FIND(CONCATENATE(AG$4,"+++"),Stac!$S78))=FALSE,"+++","++"),"+")," ")," ")</f>
        <v/>
      </c>
      <c r="AH78" s="47" t="str">
        <f>IF(ISERR(FIND(AH$4,Stac!$S78))=FALSE,IF(ISERR(FIND(CONCATENATE(AH$4,"+"),Stac!$S78))=FALSE,IF(ISERR(FIND(CONCATENATE(AH$4,"++"),Stac!$S78))=FALSE,IF(ISERR(FIND(CONCATENATE(AH$4,"+++"),Stac!$S78))=FALSE,"+++","++"),"+")," ")," ")</f>
        <v/>
      </c>
      <c r="AI78" s="47" t="str">
        <f>IF(ISERR(FIND(AI$4,Stac!$S78))=FALSE,IF(ISERR(FIND(CONCATENATE(AI$4,"+"),Stac!$S78))=FALSE,IF(ISERR(FIND(CONCATENATE(AI$4,"++"),Stac!$S78))=FALSE,IF(ISERR(FIND(CONCATENATE(AI$4,"+++"),Stac!$S78))=FALSE,"+++","++"),"+")," ")," ")</f>
        <v/>
      </c>
      <c r="AJ78" s="47" t="str">
        <f>IF(ISERR(FIND(AJ$4,Stac!$S78))=FALSE,IF(ISERR(FIND(CONCATENATE(AJ$4,"+"),Stac!$S78))=FALSE,IF(ISERR(FIND(CONCATENATE(AJ$4,"++"),Stac!$S78))=FALSE,IF(ISERR(FIND(CONCATENATE(AJ$4,"+++"),Stac!$S78))=FALSE,"+++","++"),"+")," ")," ")</f>
        <v/>
      </c>
      <c r="AK78" s="47" t="str">
        <f>IF(ISERR(FIND(AK$4,Stac!$S78))=FALSE,IF(ISERR(FIND(CONCATENATE(AK$4,"+"),Stac!$S78))=FALSE,IF(ISERR(FIND(CONCATENATE(AK$4,"++"),Stac!$S78))=FALSE,IF(ISERR(FIND(CONCATENATE(AK$4,"+++"),Stac!$S78))=FALSE,"+++","++"),"+")," ")," ")</f>
        <v/>
      </c>
      <c r="AL78" s="47" t="str">
        <f>IF(ISERR(FIND(AL$4,Stac!$S78))=FALSE,IF(ISERR(FIND(CONCATENATE(AL$4,"+"),Stac!$S78))=FALSE,IF(ISERR(FIND(CONCATENATE(AL$4,"++"),Stac!$S78))=FALSE,IF(ISERR(FIND(CONCATENATE(AL$4,"+++"),Stac!$S78))=FALSE,"+++","++"),"+")," ")," ")</f>
        <v/>
      </c>
      <c r="AM78" s="47" t="str">
        <f>IF(ISERR(FIND(AM$4,Stac!$S78))=FALSE,IF(ISERR(FIND(CONCATENATE(AM$4,"+"),Stac!$S78))=FALSE,IF(ISERR(FIND(CONCATENATE(AM$4,"++"),Stac!$S78))=FALSE,IF(ISERR(FIND(CONCATENATE(AM$4,"+++"),Stac!$S78))=FALSE,"+++","++"),"+")," ")," ")</f>
        <v/>
      </c>
      <c r="AN78" s="47" t="str">
        <f>IF(ISERR(FIND(AN$4,Stac!$S78))=FALSE,IF(ISERR(FIND(CONCATENATE(AN$4,"+"),Stac!$S78))=FALSE,IF(ISERR(FIND(CONCATENATE(AN$4,"++"),Stac!$S78))=FALSE,IF(ISERR(FIND(CONCATENATE(AN$4,"+++"),Stac!$S78))=FALSE,"+++","++"),"+")," ")," ")</f>
        <v/>
      </c>
      <c r="AO78" s="47" t="str">
        <f>IF(ISERR(FIND(AO$4,Stac!$S78))=FALSE,IF(ISERR(FIND(CONCATENATE(AO$4,"+"),Stac!$S78))=FALSE,IF(ISERR(FIND(CONCATENATE(AO$4,"++"),Stac!$S78))=FALSE,IF(ISERR(FIND(CONCATENATE(AO$4,"+++"),Stac!$S78))=FALSE,"+++","++"),"+")," ")," ")</f>
        <v>+</v>
      </c>
      <c r="AP78" s="47" t="str">
        <f>IF(ISERR(FIND(AP$4,Stac!$S78))=FALSE,IF(ISERR(FIND(CONCATENATE(AP$4,"+"),Stac!$S78))=FALSE,IF(ISERR(FIND(CONCATENATE(AP$4,"++"),Stac!$S78))=FALSE,IF(ISERR(FIND(CONCATENATE(AP$4,"+++"),Stac!$S78))=FALSE,"+++","++"),"+")," ")," ")</f>
        <v/>
      </c>
      <c r="AQ78" s="47" t="str">
        <f>IF(ISERR(FIND(AQ$4,Stac!$S78))=FALSE,IF(ISERR(FIND(CONCATENATE(AQ$4,"+"),Stac!$S78))=FALSE,IF(ISERR(FIND(CONCATENATE(AQ$4,"++"),Stac!$S78))=FALSE,IF(ISERR(FIND(CONCATENATE(AQ$4,"+++"),Stac!$S78))=FALSE,"+++","++"),"+")," ")," ")</f>
        <v/>
      </c>
      <c r="AR78" s="47" t="str">
        <f>IF(ISERR(FIND(AR$4,Stac!$S78))=FALSE,IF(ISERR(FIND(CONCATENATE(AR$4,"+"),Stac!$S78))=FALSE,IF(ISERR(FIND(CONCATENATE(AR$4,"++"),Stac!$S78))=FALSE,IF(ISERR(FIND(CONCATENATE(AR$4,"+++"),Stac!$S78))=FALSE,"+++","++"),"+")," ")," ")</f>
        <v/>
      </c>
      <c r="AS78" s="47" t="str">
        <f>IF(ISERR(FIND(AS$4,Stac!$S78))=FALSE,IF(ISERR(FIND(CONCATENATE(AS$4,"+"),Stac!$S78))=FALSE,IF(ISERR(FIND(CONCATENATE(AS$4,"++"),Stac!$S78))=FALSE,IF(ISERR(FIND(CONCATENATE(AS$4,"+++"),Stac!$S78))=FALSE,"+++","++"),"+")," ")," ")</f>
        <v/>
      </c>
      <c r="AT78" s="47" t="str">
        <f>IF(ISERR(FIND(AT$4,Stac!$S78))=FALSE,IF(ISERR(FIND(CONCATENATE(AT$4,"+"),Stac!$S78))=FALSE,IF(ISERR(FIND(CONCATENATE(AT$4,"++"),Stac!$S78))=FALSE,IF(ISERR(FIND(CONCATENATE(AT$4,"+++"),Stac!$S78))=FALSE,"+++","++"),"+")," ")," ")</f>
        <v/>
      </c>
      <c r="AU78" s="47" t="str">
        <f>IF(ISERR(FIND(AU$4,Stac!$S78))=FALSE,IF(ISERR(FIND(CONCATENATE(AU$4,"+"),Stac!$S78))=FALSE,IF(ISERR(FIND(CONCATENATE(AU$4,"++"),Stac!$S78))=FALSE,IF(ISERR(FIND(CONCATENATE(AU$4,"+++"),Stac!$S78))=FALSE,"+++","++"),"+")," ")," ")</f>
        <v/>
      </c>
      <c r="AV78" s="47" t="str">
        <f>IF(ISERR(FIND(AV$4,Stac!$S78))=FALSE,IF(ISERR(FIND(CONCATENATE(AV$4,"+"),Stac!$S78))=FALSE,IF(ISERR(FIND(CONCATENATE(AV$4,"++"),Stac!$S78))=FALSE,IF(ISERR(FIND(CONCATENATE(AV$4,"+++"),Stac!$S78))=FALSE,"+++","++"),"+")," ")," ")</f>
        <v/>
      </c>
      <c r="AW78" s="47" t="str">
        <f>IF(ISERR(FIND(AW$4,Stac!$S78))=FALSE,IF(ISERR(FIND(CONCATENATE(AW$4,"+"),Stac!$S78))=FALSE,IF(ISERR(FIND(CONCATENATE(AW$4,"++"),Stac!$S78))=FALSE,IF(ISERR(FIND(CONCATENATE(AW$4,"+++"),Stac!$S78))=FALSE,"+++","++"),"+")," ")," ")</f>
        <v/>
      </c>
      <c r="AX78" s="47" t="str">
        <f>IF(ISERR(FIND(AX$4,Stac!$S78))=FALSE,IF(ISERR(FIND(CONCATENATE(AX$4,"+"),Stac!$S78))=FALSE,IF(ISERR(FIND(CONCATENATE(AX$4,"++"),Stac!$S78))=FALSE,IF(ISERR(FIND(CONCATENATE(AX$4,"+++"),Stac!$S78))=FALSE,"+++","++"),"+")," ")," ")</f>
        <v/>
      </c>
      <c r="AY78" s="47" t="str">
        <f>IF(ISERR(FIND(AY$4,Stac!$S78))=FALSE,IF(ISERR(FIND(CONCATENATE(AY$4,"+"),Stac!$S78))=FALSE,IF(ISERR(FIND(CONCATENATE(AY$4,"++"),Stac!$S78))=FALSE,IF(ISERR(FIND(CONCATENATE(AY$4,"+++"),Stac!$S78))=FALSE,"+++","++"),"+")," ")," ")</f>
        <v/>
      </c>
      <c r="AZ78" s="47" t="str">
        <f>IF(ISERR(FIND(AZ$4,Stac!$S78))=FALSE,IF(ISERR(FIND(CONCATENATE(AZ$4,"+"),Stac!$S78))=FALSE,IF(ISERR(FIND(CONCATENATE(AZ$4,"++"),Stac!$S78))=FALSE,IF(ISERR(FIND(CONCATENATE(AZ$4,"+++"),Stac!$S78))=FALSE,"+++","++"),"+")," ")," ")</f>
        <v/>
      </c>
      <c r="BA78" s="47" t="str">
        <f>IF(ISERR(FIND(BA$4,Stac!$S78))=FALSE,IF(ISERR(FIND(CONCATENATE(BA$4,"+"),Stac!$S78))=FALSE,IF(ISERR(FIND(CONCATENATE(BA$4,"++"),Stac!$S78))=FALSE,IF(ISERR(FIND(CONCATENATE(BA$4,"+++"),Stac!$S78))=FALSE,"+++","++"),"+")," ")," ")</f>
        <v/>
      </c>
      <c r="BB78" s="47" t="str">
        <f>IF(ISERR(FIND(BB$4,Stac!$S78))=FALSE,IF(ISERR(FIND(CONCATENATE(BB$4,"+"),Stac!$S78))=FALSE,IF(ISERR(FIND(CONCATENATE(BB$4,"++"),Stac!$S78))=FALSE,IF(ISERR(FIND(CONCATENATE(BB$4,"+++"),Stac!$S78))=FALSE,"+++","++"),"+")," ")," ")</f>
        <v/>
      </c>
      <c r="BC78" s="47" t="str">
        <f>IF(ISERR(FIND(BC$4,Stac!$S78))=FALSE,IF(ISERR(FIND(CONCATENATE(BC$4,"+"),Stac!$S78))=FALSE,IF(ISERR(FIND(CONCATENATE(BC$4,"++"),Stac!$S78))=FALSE,IF(ISERR(FIND(CONCATENATE(BC$4,"+++"),Stac!$S78))=FALSE,"+++","++"),"+")," ")," ")</f>
        <v/>
      </c>
      <c r="BD78" s="47" t="str">
        <f>IF(ISERR(FIND(BD$4,Stac!$S78))=FALSE,IF(ISERR(FIND(CONCATENATE(BD$4,"+"),Stac!$S78))=FALSE,IF(ISERR(FIND(CONCATENATE(BD$4,"++"),Stac!$S78))=FALSE,IF(ISERR(FIND(CONCATENATE(BD$4,"+++"),Stac!$S78))=FALSE,"+++","++"),"+")," ")," ")</f>
        <v/>
      </c>
      <c r="BE78" s="47" t="str">
        <f>IF(ISERR(FIND(BE$4,Stac!$S78))=FALSE,IF(ISERR(FIND(CONCATENATE(BE$4,"+"),Stac!$S78))=FALSE,IF(ISERR(FIND(CONCATENATE(BE$4,"++"),Stac!$S78))=FALSE,IF(ISERR(FIND(CONCATENATE(BE$4,"+++"),Stac!$S78))=FALSE,"+++","++"),"+")," ")," ")</f>
        <v/>
      </c>
      <c r="BF78" s="47" t="str">
        <f>IF(ISERR(FIND(BF$4,Stac!$S78))=FALSE,IF(ISERR(FIND(CONCATENATE(BF$4,"+"),Stac!$S78))=FALSE,IF(ISERR(FIND(CONCATENATE(BF$4,"++"),Stac!$S78))=FALSE,IF(ISERR(FIND(CONCATENATE(BF$4,"+++"),Stac!$S78))=FALSE,"+++","++"),"+")," ")," ")</f>
        <v/>
      </c>
      <c r="BG78" s="47" t="str">
        <f>IF(ISERR(FIND(BG$4,Stac!$S78))=FALSE,IF(ISERR(FIND(CONCATENATE(BG$4,"+"),Stac!$S78))=FALSE,IF(ISERR(FIND(CONCATENATE(BG$4,"++"),Stac!$S78))=FALSE,IF(ISERR(FIND(CONCATENATE(BG$4,"+++"),Stac!$S78))=FALSE,"+++","++"),"+")," ")," ")</f>
        <v/>
      </c>
      <c r="BH78" s="47" t="str">
        <f>IF(ISERR(FIND(BH$4,Stac!$S78))=FALSE,IF(ISERR(FIND(CONCATENATE(BH$4,"+"),Stac!$S78))=FALSE,IF(ISERR(FIND(CONCATENATE(BH$4,"++"),Stac!$S78))=FALSE,IF(ISERR(FIND(CONCATENATE(BH$4,"+++"),Stac!$S78))=FALSE,"+++","++"),"+")," ")," ")</f>
        <v/>
      </c>
      <c r="BI78" s="47" t="str">
        <f>IF(ISERR(FIND(BI$4,Stac!$S78))=FALSE,IF(ISERR(FIND(CONCATENATE(BI$4,"+"),Stac!$S78))=FALSE,IF(ISERR(FIND(CONCATENATE(BI$4,"++"),Stac!$S78))=FALSE,IF(ISERR(FIND(CONCATENATE(BI$4,"+++"),Stac!$S78))=FALSE,"+++","++"),"+")," ")," ")</f>
        <v/>
      </c>
      <c r="BJ78" s="47" t="str">
        <f>IF(ISERR(FIND(BJ$4,Stac!$S78))=FALSE,IF(ISERR(FIND(CONCATENATE(BJ$4,"+"),Stac!$S78))=FALSE,IF(ISERR(FIND(CONCATENATE(BJ$4,"++"),Stac!$S78))=FALSE,IF(ISERR(FIND(CONCATENATE(BJ$4,"+++"),Stac!$S78))=FALSE,"+++","++"),"+")," ")," ")</f>
        <v/>
      </c>
      <c r="BK78" s="47" t="str">
        <f>IF(ISERR(FIND(BK$4,Stac!$S78))=FALSE,IF(ISERR(FIND(CONCATENATE(BK$4,"+"),Stac!$S78))=FALSE,IF(ISERR(FIND(CONCATENATE(BK$4,"++"),Stac!$S78))=FALSE,IF(ISERR(FIND(CONCATENATE(BK$4,"+++"),Stac!$S78))=FALSE,"+++","++"),"+")," ")," ")</f>
        <v/>
      </c>
      <c r="BL78" s="47" t="str">
        <f>IF(ISERR(FIND(BL$4,Stac!$S78))=FALSE,IF(ISERR(FIND(CONCATENATE(BL$4,"+"),Stac!$S78))=FALSE,IF(ISERR(FIND(CONCATENATE(BL$4,"++"),Stac!$S78))=FALSE,IF(ISERR(FIND(CONCATENATE(BL$4,"+++"),Stac!$S78))=FALSE,"+++","++"),"+")," ")," ")</f>
        <v/>
      </c>
      <c r="BM78" s="47" t="str">
        <f>IF(ISERR(FIND(BM$4,Stac!$S78))=FALSE,IF(ISERR(FIND(CONCATENATE(BM$4,"+"),Stac!$S78))=FALSE,IF(ISERR(FIND(CONCATENATE(BM$4,"++"),Stac!$S78))=FALSE,IF(ISERR(FIND(CONCATENATE(BM$4,"+++"),Stac!$S78))=FALSE,"+++","++"),"+")," ")," ")</f>
        <v/>
      </c>
      <c r="BN78" s="112" t="str">
        <f>Stac!C78</f>
        <v>Identyfikacja systemów</v>
      </c>
      <c r="BO78" s="47" t="str">
        <f>IF(ISERR(FIND(BO$4,Stac!$T78))=FALSE,IF(ISERR(FIND(CONCATENATE(BO$4,"+"),Stac!$T78))=FALSE,IF(ISERR(FIND(CONCATENATE(BO$4,"++"),Stac!$T78))=FALSE,IF(ISERR(FIND(CONCATENATE(BO$4,"+++"),Stac!$T78))=FALSE,"+++","++"),"+")," ")," ")</f>
        <v>+</v>
      </c>
      <c r="BP78" s="47" t="str">
        <f>IF(ISERR(FIND(BP$4,Stac!$T78))=FALSE,IF(ISERR(FIND(CONCATENATE(BP$4,"+"),Stac!$T78))=FALSE,IF(ISERR(FIND(CONCATENATE(BP$4,"++"),Stac!$T78))=FALSE,IF(ISERR(FIND(CONCATENATE(BP$4,"+++"),Stac!$T78))=FALSE,"+++","++"),"+")," ")," ")</f>
        <v/>
      </c>
      <c r="BQ78" s="47" t="str">
        <f>IF(ISERR(FIND(BQ$4,Stac!$T78))=FALSE,IF(ISERR(FIND(CONCATENATE(BQ$4,"+"),Stac!$T78))=FALSE,IF(ISERR(FIND(CONCATENATE(BQ$4,"++"),Stac!$T78))=FALSE,IF(ISERR(FIND(CONCATENATE(BQ$4,"+++"),Stac!$T78))=FALSE,"+++","++"),"+")," ")," ")</f>
        <v/>
      </c>
      <c r="BR78" s="47" t="str">
        <f>IF(ISERR(FIND(BR$4,Stac!$T78))=FALSE,IF(ISERR(FIND(CONCATENATE(BR$4,"+"),Stac!$T78))=FALSE,IF(ISERR(FIND(CONCATENATE(BR$4,"++"),Stac!$T78))=FALSE,IF(ISERR(FIND(CONCATENATE(BR$4,"+++"),Stac!$T78))=FALSE,"+++","++"),"+")," ")," ")</f>
        <v/>
      </c>
      <c r="BS78" s="47" t="str">
        <f>IF(ISERR(FIND(BS$4,Stac!$T78))=FALSE,IF(ISERR(FIND(CONCATENATE(BS$4,"+"),Stac!$T78))=FALSE,IF(ISERR(FIND(CONCATENATE(BS$4,"++"),Stac!$T78))=FALSE,IF(ISERR(FIND(CONCATENATE(BS$4,"+++"),Stac!$T78))=FALSE,"+++","++"),"+")," ")," ")</f>
        <v/>
      </c>
      <c r="BT78" s="47" t="str">
        <f>IF(ISERR(FIND(BT$4,Stac!$T78))=FALSE,IF(ISERR(FIND(CONCATENATE(BT$4,"+"),Stac!$T78))=FALSE,IF(ISERR(FIND(CONCATENATE(BT$4,"++"),Stac!$T78))=FALSE,IF(ISERR(FIND(CONCATENATE(BT$4,"+++"),Stac!$T78))=FALSE,"+++","++"),"+")," ")," ")</f>
        <v/>
      </c>
      <c r="BU78" s="47" t="str">
        <f>IF(ISERR(FIND(BU$4,Stac!$T78))=FALSE,IF(ISERR(FIND(CONCATENATE(BU$4,"+"),Stac!$T78))=FALSE,IF(ISERR(FIND(CONCATENATE(BU$4,"++"),Stac!$T78))=FALSE,IF(ISERR(FIND(CONCATENATE(BU$4,"+++"),Stac!$T78))=FALSE,"+++","++"),"+")," ")," ")</f>
        <v/>
      </c>
    </row>
    <row r="79" spans="1:73">
      <c r="A79" s="88" t="str">
        <f>Stac!C79</f>
        <v>Projekt przejściowy</v>
      </c>
      <c r="B79" s="47" t="str">
        <f>IF(ISERR(FIND(B$4,Stac!$R79))=FALSE,IF(ISERR(FIND(CONCATENATE(B$4,"+"),Stac!$R79))=FALSE,IF(ISERR(FIND(CONCATENATE(B$4,"++"),Stac!$R79))=FALSE,IF(ISERR(FIND(CONCATENATE(B$4,"+++"),Stac!$R79))=FALSE,"+++","++"),"+")," ")," ")</f>
        <v/>
      </c>
      <c r="C79" s="47" t="str">
        <f>IF(ISERR(FIND(C$4,Stac!$R79))=FALSE,IF(ISERR(FIND(CONCATENATE(C$4,"+"),Stac!$R79))=FALSE,IF(ISERR(FIND(CONCATENATE(C$4,"++"),Stac!$R79))=FALSE,IF(ISERR(FIND(CONCATENATE(C$4,"+++"),Stac!$R79))=FALSE,"+++","++"),"+")," ")," ")</f>
        <v/>
      </c>
      <c r="D79" s="47" t="str">
        <f>IF(ISERR(FIND(D$4,Stac!$R79))=FALSE,IF(ISERR(FIND(CONCATENATE(D$4,"+"),Stac!$R79))=FALSE,IF(ISERR(FIND(CONCATENATE(D$4,"++"),Stac!$R79))=FALSE,IF(ISERR(FIND(CONCATENATE(D$4,"+++"),Stac!$R79))=FALSE,"+++","++"),"+")," ")," ")</f>
        <v/>
      </c>
      <c r="E79" s="47" t="str">
        <f>IF(ISERR(FIND(E$4,Stac!$R79))=FALSE,IF(ISERR(FIND(CONCATENATE(E$4,"+"),Stac!$R79))=FALSE,IF(ISERR(FIND(CONCATENATE(E$4,"++"),Stac!$R79))=FALSE,IF(ISERR(FIND(CONCATENATE(E$4,"+++"),Stac!$R79))=FALSE,"+++","++"),"+")," ")," ")</f>
        <v/>
      </c>
      <c r="F79" s="47" t="str">
        <f>IF(ISERR(FIND(F$4,Stac!$R79))=FALSE,IF(ISERR(FIND(CONCATENATE(F$4,"+"),Stac!$R79))=FALSE,IF(ISERR(FIND(CONCATENATE(F$4,"++"),Stac!$R79))=FALSE,IF(ISERR(FIND(CONCATENATE(F$4,"+++"),Stac!$R79))=FALSE,"+++","++"),"+")," ")," ")</f>
        <v/>
      </c>
      <c r="G79" s="47" t="str">
        <f>IF(ISERR(FIND(G$4,Stac!$R79))=FALSE,IF(ISERR(FIND(CONCATENATE(G$4,"+"),Stac!$R79))=FALSE,IF(ISERR(FIND(CONCATENATE(G$4,"++"),Stac!$R79))=FALSE,IF(ISERR(FIND(CONCATENATE(G$4,"+++"),Stac!$R79))=FALSE,"+++","++"),"+")," ")," ")</f>
        <v/>
      </c>
      <c r="H79" s="47" t="str">
        <f>IF(ISERR(FIND(H$4,Stac!$R79))=FALSE,IF(ISERR(FIND(CONCATENATE(H$4,"+"),Stac!$R79))=FALSE,IF(ISERR(FIND(CONCATENATE(H$4,"++"),Stac!$R79))=FALSE,IF(ISERR(FIND(CONCATENATE(H$4,"+++"),Stac!$R79))=FALSE,"+++","++"),"+")," ")," ")</f>
        <v/>
      </c>
      <c r="I79" s="47" t="str">
        <f>IF(ISERR(FIND(I$4,Stac!$R79))=FALSE,IF(ISERR(FIND(CONCATENATE(I$4,"+"),Stac!$R79))=FALSE,IF(ISERR(FIND(CONCATENATE(I$4,"++"),Stac!$R79))=FALSE,IF(ISERR(FIND(CONCATENATE(I$4,"+++"),Stac!$R79))=FALSE,"+++","++"),"+")," ")," ")</f>
        <v/>
      </c>
      <c r="J79" s="47" t="str">
        <f>IF(ISERR(FIND(J$4,Stac!$R79))=FALSE,IF(ISERR(FIND(CONCATENATE(J$4,"+"),Stac!$R79))=FALSE,IF(ISERR(FIND(CONCATENATE(J$4,"++"),Stac!$R79))=FALSE,IF(ISERR(FIND(CONCATENATE(J$4,"+++"),Stac!$R79))=FALSE,"+++","++"),"+")," ")," ")</f>
        <v/>
      </c>
      <c r="K79" s="47" t="str">
        <f>IF(ISERR(FIND(K$4,Stac!$R79))=FALSE,IF(ISERR(FIND(CONCATENATE(K$4,"+"),Stac!$R79))=FALSE,IF(ISERR(FIND(CONCATENATE(K$4,"++"),Stac!$R79))=FALSE,IF(ISERR(FIND(CONCATENATE(K$4,"+++"),Stac!$R79))=FALSE,"+++","++"),"+")," ")," ")</f>
        <v/>
      </c>
      <c r="L79" s="47" t="str">
        <f>IF(ISERR(FIND(L$4,Stac!$R79))=FALSE,IF(ISERR(FIND(CONCATENATE(L$4,"+"),Stac!$R79))=FALSE,IF(ISERR(FIND(CONCATENATE(L$4,"++"),Stac!$R79))=FALSE,IF(ISERR(FIND(CONCATENATE(L$4,"+++"),Stac!$R79))=FALSE,"+++","++"),"+")," ")," ")</f>
        <v/>
      </c>
      <c r="M79" s="47" t="str">
        <f>IF(ISERR(FIND(M$4,Stac!$R79))=FALSE,IF(ISERR(FIND(CONCATENATE(M$4,"+"),Stac!$R79))=FALSE,IF(ISERR(FIND(CONCATENATE(M$4,"++"),Stac!$R79))=FALSE,IF(ISERR(FIND(CONCATENATE(M$4,"+++"),Stac!$R79))=FALSE,"+++","++"),"+")," ")," ")</f>
        <v/>
      </c>
      <c r="N79" s="47" t="str">
        <f>IF(ISERR(FIND(N$4,Stac!$R79))=FALSE,IF(ISERR(FIND(CONCATENATE(N$4,"+"),Stac!$R79))=FALSE,IF(ISERR(FIND(CONCATENATE(N$4,"++"),Stac!$R79))=FALSE,IF(ISERR(FIND(CONCATENATE(N$4,"+++"),Stac!$R79))=FALSE,"+++","++"),"+")," ")," ")</f>
        <v/>
      </c>
      <c r="O79" s="47" t="str">
        <f>IF(ISERR(FIND(O$4,Stac!$R79))=FALSE,IF(ISERR(FIND(CONCATENATE(O$4,"+"),Stac!$R79))=FALSE,IF(ISERR(FIND(CONCATENATE(O$4,"++"),Stac!$R79))=FALSE,IF(ISERR(FIND(CONCATENATE(O$4,"+++"),Stac!$R79))=FALSE,"+++","++"),"+")," ")," ")</f>
        <v/>
      </c>
      <c r="P79" s="47" t="str">
        <f>IF(ISERR(FIND(P$4,Stac!$R79))=FALSE,IF(ISERR(FIND(CONCATENATE(P$4,"+"),Stac!$R79))=FALSE,IF(ISERR(FIND(CONCATENATE(P$4,"++"),Stac!$R79))=FALSE,IF(ISERR(FIND(CONCATENATE(P$4,"+++"),Stac!$R79))=FALSE,"+++","++"),"+")," ")," ")</f>
        <v/>
      </c>
      <c r="Q79" s="47" t="str">
        <f>IF(ISERR(FIND(Q$4,Stac!$R79))=FALSE,IF(ISERR(FIND(CONCATENATE(Q$4,"+"),Stac!$R79))=FALSE,IF(ISERR(FIND(CONCATENATE(Q$4,"++"),Stac!$R79))=FALSE,IF(ISERR(FIND(CONCATENATE(Q$4,"+++"),Stac!$R79))=FALSE,"+++","++"),"+")," ")," ")</f>
        <v/>
      </c>
      <c r="R79" s="47" t="str">
        <f>IF(ISERR(FIND(R$4,Stac!$R79))=FALSE,IF(ISERR(FIND(CONCATENATE(R$4,"+"),Stac!$R79))=FALSE,IF(ISERR(FIND(CONCATENATE(R$4,"++"),Stac!$R79))=FALSE,IF(ISERR(FIND(CONCATENATE(R$4,"+++"),Stac!$R79))=FALSE,"+++","++"),"+")," ")," ")</f>
        <v/>
      </c>
      <c r="S79" s="47" t="str">
        <f>IF(ISERR(FIND(S$4,Stac!$R79))=FALSE,IF(ISERR(FIND(CONCATENATE(S$4,"+"),Stac!$R79))=FALSE,IF(ISERR(FIND(CONCATENATE(S$4,"++"),Stac!$R79))=FALSE,IF(ISERR(FIND(CONCATENATE(S$4,"+++"),Stac!$R79))=FALSE,"+++","++"),"+")," ")," ")</f>
        <v/>
      </c>
      <c r="T79" s="47" t="str">
        <f>IF(ISERR(FIND(T$4,Stac!$R79))=FALSE,IF(ISERR(FIND(CONCATENATE(T$4,"+"),Stac!$R79))=FALSE,IF(ISERR(FIND(CONCATENATE(T$4,"++"),Stac!$R79))=FALSE,IF(ISERR(FIND(CONCATENATE(T$4,"+++"),Stac!$R79))=FALSE,"+++","++"),"+")," ")," ")</f>
        <v/>
      </c>
      <c r="U79" s="47" t="str">
        <f>IF(ISERR(FIND(U$4,Stac!$R79))=FALSE,IF(ISERR(FIND(CONCATENATE(U$4,"+"),Stac!$R79))=FALSE,IF(ISERR(FIND(CONCATENATE(U$4,"++"),Stac!$R79))=FALSE,IF(ISERR(FIND(CONCATENATE(U$4,"+++"),Stac!$R79))=FALSE,"+++","++"),"+")," ")," ")</f>
        <v>++</v>
      </c>
      <c r="V79" s="47" t="str">
        <f>IF(ISERR(FIND(V$4,Stac!$R79))=FALSE,IF(ISERR(FIND(CONCATENATE(V$4,"+"),Stac!$R79))=FALSE,IF(ISERR(FIND(CONCATENATE(V$4,"++"),Stac!$R79))=FALSE,IF(ISERR(FIND(CONCATENATE(V$4,"+++"),Stac!$R79))=FALSE,"+++","++"),"+")," ")," ")</f>
        <v>++</v>
      </c>
      <c r="W79" s="47" t="str">
        <f>IF(ISERR(FIND(W$4,Stac!$R79))=FALSE,IF(ISERR(FIND(CONCATENATE(W$4,"+"),Stac!$R79))=FALSE,IF(ISERR(FIND(CONCATENATE(W$4,"++"),Stac!$R79))=FALSE,IF(ISERR(FIND(CONCATENATE(W$4,"+++"),Stac!$R79))=FALSE,"+++","++"),"+")," ")," ")</f>
        <v/>
      </c>
      <c r="X79" s="47" t="str">
        <f>IF(ISERR(FIND(X$4,Stac!$R79))=FALSE,IF(ISERR(FIND(CONCATENATE(X$4,"+"),Stac!$R79))=FALSE,IF(ISERR(FIND(CONCATENATE(X$4,"++"),Stac!$R79))=FALSE,IF(ISERR(FIND(CONCATENATE(X$4,"+++"),Stac!$R79))=FALSE,"+++","++"),"+")," ")," ")</f>
        <v/>
      </c>
      <c r="Y79" s="47" t="str">
        <f>IF(ISERR(FIND(Y$4,Stac!$R79))=FALSE,IF(ISERR(FIND(CONCATENATE(Y$4,"+"),Stac!$R79))=FALSE,IF(ISERR(FIND(CONCATENATE(Y$4,"++"),Stac!$R79))=FALSE,IF(ISERR(FIND(CONCATENATE(Y$4,"+++"),Stac!$R79))=FALSE,"+++","++"),"+")," ")," ")</f>
        <v/>
      </c>
      <c r="Z79" s="47" t="str">
        <f>IF(ISERR(FIND(Z$4,Stac!$R79))=FALSE,IF(ISERR(FIND(CONCATENATE(Z$4,"+"),Stac!$R79))=FALSE,IF(ISERR(FIND(CONCATENATE(Z$4,"++"),Stac!$R79))=FALSE,IF(ISERR(FIND(CONCATENATE(Z$4,"+++"),Stac!$R79))=FALSE,"+++","++"),"+")," ")," ")</f>
        <v/>
      </c>
      <c r="AA79" s="47" t="str">
        <f>IF(ISERR(FIND(AA$4,Stac!$R79))=FALSE,IF(ISERR(FIND(CONCATENATE(AA$4,"+"),Stac!$R79))=FALSE,IF(ISERR(FIND(CONCATENATE(AA$4,"++"),Stac!$R79))=FALSE,IF(ISERR(FIND(CONCATENATE(AA$4,"+++"),Stac!$R79))=FALSE,"+++","++"),"+")," ")," ")</f>
        <v/>
      </c>
      <c r="AB79" s="47" t="str">
        <f>IF(ISERR(FIND(AB$4,Stac!$R79))=FALSE,IF(ISERR(FIND(CONCATENATE(AB$4,"+"),Stac!$R79))=FALSE,IF(ISERR(FIND(CONCATENATE(AB$4,"++"),Stac!$R79))=FALSE,IF(ISERR(FIND(CONCATENATE(AB$4,"+++"),Stac!$R79))=FALSE,"+++","++"),"+")," ")," ")</f>
        <v/>
      </c>
      <c r="AC79" s="47" t="str">
        <f>IF(ISERR(FIND(AC$4,Stac!$R79))=FALSE,IF(ISERR(FIND(CONCATENATE(AC$4,"+"),Stac!$R79))=FALSE,IF(ISERR(FIND(CONCATENATE(AC$4,"++"),Stac!$R79))=FALSE,IF(ISERR(FIND(CONCATENATE(AC$4,"+++"),Stac!$R79))=FALSE,"+++","++"),"+")," ")," ")</f>
        <v/>
      </c>
      <c r="AD79" s="112" t="str">
        <f>Stac!C79</f>
        <v>Projekt przejściowy</v>
      </c>
      <c r="AE79" s="47" t="str">
        <f>IF(ISERR(FIND(AE$4,Stac!$S79))=FALSE,IF(ISERR(FIND(CONCATENATE(AE$4,"+"),Stac!$S79))=FALSE,IF(ISERR(FIND(CONCATENATE(AE$4,"++"),Stac!$S79))=FALSE,IF(ISERR(FIND(CONCATENATE(AE$4,"+++"),Stac!$S79))=FALSE,"+++","++"),"+")," ")," ")</f>
        <v/>
      </c>
      <c r="AF79" s="47" t="str">
        <f>IF(ISERR(FIND(AF$4,Stac!$S79))=FALSE,IF(ISERR(FIND(CONCATENATE(AF$4,"+"),Stac!$S79))=FALSE,IF(ISERR(FIND(CONCATENATE(AF$4,"++"),Stac!$S79))=FALSE,IF(ISERR(FIND(CONCATENATE(AF$4,"+++"),Stac!$S79))=FALSE,"+++","++"),"+")," ")," ")</f>
        <v>+</v>
      </c>
      <c r="AG79" s="47" t="str">
        <f>IF(ISERR(FIND(AG$4,Stac!$S79))=FALSE,IF(ISERR(FIND(CONCATENATE(AG$4,"+"),Stac!$S79))=FALSE,IF(ISERR(FIND(CONCATENATE(AG$4,"++"),Stac!$S79))=FALSE,IF(ISERR(FIND(CONCATENATE(AG$4,"+++"),Stac!$S79))=FALSE,"+++","++"),"+")," ")," ")</f>
        <v/>
      </c>
      <c r="AH79" s="47" t="str">
        <f>IF(ISERR(FIND(AH$4,Stac!$S79))=FALSE,IF(ISERR(FIND(CONCATENATE(AH$4,"+"),Stac!$S79))=FALSE,IF(ISERR(FIND(CONCATENATE(AH$4,"++"),Stac!$S79))=FALSE,IF(ISERR(FIND(CONCATENATE(AH$4,"+++"),Stac!$S79))=FALSE,"+++","++"),"+")," ")," ")</f>
        <v/>
      </c>
      <c r="AI79" s="47" t="str">
        <f>IF(ISERR(FIND(AI$4,Stac!$S79))=FALSE,IF(ISERR(FIND(CONCATENATE(AI$4,"+"),Stac!$S79))=FALSE,IF(ISERR(FIND(CONCATENATE(AI$4,"++"),Stac!$S79))=FALSE,IF(ISERR(FIND(CONCATENATE(AI$4,"+++"),Stac!$S79))=FALSE,"+++","++"),"+")," ")," ")</f>
        <v/>
      </c>
      <c r="AJ79" s="47" t="str">
        <f>IF(ISERR(FIND(AJ$4,Stac!$S79))=FALSE,IF(ISERR(FIND(CONCATENATE(AJ$4,"+"),Stac!$S79))=FALSE,IF(ISERR(FIND(CONCATENATE(AJ$4,"++"),Stac!$S79))=FALSE,IF(ISERR(FIND(CONCATENATE(AJ$4,"+++"),Stac!$S79))=FALSE,"+++","++"),"+")," ")," ")</f>
        <v>+</v>
      </c>
      <c r="AK79" s="47" t="str">
        <f>IF(ISERR(FIND(AK$4,Stac!$S79))=FALSE,IF(ISERR(FIND(CONCATENATE(AK$4,"+"),Stac!$S79))=FALSE,IF(ISERR(FIND(CONCATENATE(AK$4,"++"),Stac!$S79))=FALSE,IF(ISERR(FIND(CONCATENATE(AK$4,"+++"),Stac!$S79))=FALSE,"+++","++"),"+")," ")," ")</f>
        <v/>
      </c>
      <c r="AL79" s="47" t="str">
        <f>IF(ISERR(FIND(AL$4,Stac!$S79))=FALSE,IF(ISERR(FIND(CONCATENATE(AL$4,"+"),Stac!$S79))=FALSE,IF(ISERR(FIND(CONCATENATE(AL$4,"++"),Stac!$S79))=FALSE,IF(ISERR(FIND(CONCATENATE(AL$4,"+++"),Stac!$S79))=FALSE,"+++","++"),"+")," ")," ")</f>
        <v/>
      </c>
      <c r="AM79" s="47" t="str">
        <f>IF(ISERR(FIND(AM$4,Stac!$S79))=FALSE,IF(ISERR(FIND(CONCATENATE(AM$4,"+"),Stac!$S79))=FALSE,IF(ISERR(FIND(CONCATENATE(AM$4,"++"),Stac!$S79))=FALSE,IF(ISERR(FIND(CONCATENATE(AM$4,"+++"),Stac!$S79))=FALSE,"+++","++"),"+")," ")," ")</f>
        <v/>
      </c>
      <c r="AN79" s="47" t="str">
        <f>IF(ISERR(FIND(AN$4,Stac!$S79))=FALSE,IF(ISERR(FIND(CONCATENATE(AN$4,"+"),Stac!$S79))=FALSE,IF(ISERR(FIND(CONCATENATE(AN$4,"++"),Stac!$S79))=FALSE,IF(ISERR(FIND(CONCATENATE(AN$4,"+++"),Stac!$S79))=FALSE,"+++","++"),"+")," ")," ")</f>
        <v/>
      </c>
      <c r="AO79" s="47" t="str">
        <f>IF(ISERR(FIND(AO$4,Stac!$S79))=FALSE,IF(ISERR(FIND(CONCATENATE(AO$4,"+"),Stac!$S79))=FALSE,IF(ISERR(FIND(CONCATENATE(AO$4,"++"),Stac!$S79))=FALSE,IF(ISERR(FIND(CONCATENATE(AO$4,"+++"),Stac!$S79))=FALSE,"+++","++"),"+")," ")," ")</f>
        <v/>
      </c>
      <c r="AP79" s="47" t="str">
        <f>IF(ISERR(FIND(AP$4,Stac!$S79))=FALSE,IF(ISERR(FIND(CONCATENATE(AP$4,"+"),Stac!$S79))=FALSE,IF(ISERR(FIND(CONCATENATE(AP$4,"++"),Stac!$S79))=FALSE,IF(ISERR(FIND(CONCATENATE(AP$4,"+++"),Stac!$S79))=FALSE,"+++","++"),"+")," ")," ")</f>
        <v/>
      </c>
      <c r="AQ79" s="47" t="str">
        <f>IF(ISERR(FIND(AQ$4,Stac!$S79))=FALSE,IF(ISERR(FIND(CONCATENATE(AQ$4,"+"),Stac!$S79))=FALSE,IF(ISERR(FIND(CONCATENATE(AQ$4,"++"),Stac!$S79))=FALSE,IF(ISERR(FIND(CONCATENATE(AQ$4,"+++"),Stac!$S79))=FALSE,"+++","++"),"+")," ")," ")</f>
        <v/>
      </c>
      <c r="AR79" s="47" t="str">
        <f>IF(ISERR(FIND(AR$4,Stac!$S79))=FALSE,IF(ISERR(FIND(CONCATENATE(AR$4,"+"),Stac!$S79))=FALSE,IF(ISERR(FIND(CONCATENATE(AR$4,"++"),Stac!$S79))=FALSE,IF(ISERR(FIND(CONCATENATE(AR$4,"+++"),Stac!$S79))=FALSE,"+++","++"),"+")," ")," ")</f>
        <v/>
      </c>
      <c r="AS79" s="47" t="str">
        <f>IF(ISERR(FIND(AS$4,Stac!$S79))=FALSE,IF(ISERR(FIND(CONCATENATE(AS$4,"+"),Stac!$S79))=FALSE,IF(ISERR(FIND(CONCATENATE(AS$4,"++"),Stac!$S79))=FALSE,IF(ISERR(FIND(CONCATENATE(AS$4,"+++"),Stac!$S79))=FALSE,"+++","++"),"+")," ")," ")</f>
        <v/>
      </c>
      <c r="AT79" s="47" t="str">
        <f>IF(ISERR(FIND(AT$4,Stac!$S79))=FALSE,IF(ISERR(FIND(CONCATENATE(AT$4,"+"),Stac!$S79))=FALSE,IF(ISERR(FIND(CONCATENATE(AT$4,"++"),Stac!$S79))=FALSE,IF(ISERR(FIND(CONCATENATE(AT$4,"+++"),Stac!$S79))=FALSE,"+++","++"),"+")," ")," ")</f>
        <v/>
      </c>
      <c r="AU79" s="47" t="str">
        <f>IF(ISERR(FIND(AU$4,Stac!$S79))=FALSE,IF(ISERR(FIND(CONCATENATE(AU$4,"+"),Stac!$S79))=FALSE,IF(ISERR(FIND(CONCATENATE(AU$4,"++"),Stac!$S79))=FALSE,IF(ISERR(FIND(CONCATENATE(AU$4,"+++"),Stac!$S79))=FALSE,"+++","++"),"+")," ")," ")</f>
        <v/>
      </c>
      <c r="AV79" s="47" t="str">
        <f>IF(ISERR(FIND(AV$4,Stac!$S79))=FALSE,IF(ISERR(FIND(CONCATENATE(AV$4,"+"),Stac!$S79))=FALSE,IF(ISERR(FIND(CONCATENATE(AV$4,"++"),Stac!$S79))=FALSE,IF(ISERR(FIND(CONCATENATE(AV$4,"+++"),Stac!$S79))=FALSE,"+++","++"),"+")," ")," ")</f>
        <v/>
      </c>
      <c r="AW79" s="47" t="str">
        <f>IF(ISERR(FIND(AW$4,Stac!$S79))=FALSE,IF(ISERR(FIND(CONCATENATE(AW$4,"+"),Stac!$S79))=FALSE,IF(ISERR(FIND(CONCATENATE(AW$4,"++"),Stac!$S79))=FALSE,IF(ISERR(FIND(CONCATENATE(AW$4,"+++"),Stac!$S79))=FALSE,"+++","++"),"+")," ")," ")</f>
        <v/>
      </c>
      <c r="AX79" s="47" t="str">
        <f>IF(ISERR(FIND(AX$4,Stac!$S79))=FALSE,IF(ISERR(FIND(CONCATENATE(AX$4,"+"),Stac!$S79))=FALSE,IF(ISERR(FIND(CONCATENATE(AX$4,"++"),Stac!$S79))=FALSE,IF(ISERR(FIND(CONCATENATE(AX$4,"+++"),Stac!$S79))=FALSE,"+++","++"),"+")," ")," ")</f>
        <v/>
      </c>
      <c r="AY79" s="47" t="str">
        <f>IF(ISERR(FIND(AY$4,Stac!$S79))=FALSE,IF(ISERR(FIND(CONCATENATE(AY$4,"+"),Stac!$S79))=FALSE,IF(ISERR(FIND(CONCATENATE(AY$4,"++"),Stac!$S79))=FALSE,IF(ISERR(FIND(CONCATENATE(AY$4,"+++"),Stac!$S79))=FALSE,"+++","++"),"+")," ")," ")</f>
        <v/>
      </c>
      <c r="AZ79" s="47" t="str">
        <f>IF(ISERR(FIND(AZ$4,Stac!$S79))=FALSE,IF(ISERR(FIND(CONCATENATE(AZ$4,"+"),Stac!$S79))=FALSE,IF(ISERR(FIND(CONCATENATE(AZ$4,"++"),Stac!$S79))=FALSE,IF(ISERR(FIND(CONCATENATE(AZ$4,"+++"),Stac!$S79))=FALSE,"+++","++"),"+")," ")," ")</f>
        <v/>
      </c>
      <c r="BA79" s="47" t="str">
        <f>IF(ISERR(FIND(BA$4,Stac!$S79))=FALSE,IF(ISERR(FIND(CONCATENATE(BA$4,"+"),Stac!$S79))=FALSE,IF(ISERR(FIND(CONCATENATE(BA$4,"++"),Stac!$S79))=FALSE,IF(ISERR(FIND(CONCATENATE(BA$4,"+++"),Stac!$S79))=FALSE,"+++","++"),"+")," ")," ")</f>
        <v/>
      </c>
      <c r="BB79" s="47" t="str">
        <f>IF(ISERR(FIND(BB$4,Stac!$S79))=FALSE,IF(ISERR(FIND(CONCATENATE(BB$4,"+"),Stac!$S79))=FALSE,IF(ISERR(FIND(CONCATENATE(BB$4,"++"),Stac!$S79))=FALSE,IF(ISERR(FIND(CONCATENATE(BB$4,"+++"),Stac!$S79))=FALSE,"+++","++"),"+")," ")," ")</f>
        <v/>
      </c>
      <c r="BC79" s="47" t="str">
        <f>IF(ISERR(FIND(BC$4,Stac!$S79))=FALSE,IF(ISERR(FIND(CONCATENATE(BC$4,"+"),Stac!$S79))=FALSE,IF(ISERR(FIND(CONCATENATE(BC$4,"++"),Stac!$S79))=FALSE,IF(ISERR(FIND(CONCATENATE(BC$4,"+++"),Stac!$S79))=FALSE,"+++","++"),"+")," ")," ")</f>
        <v/>
      </c>
      <c r="BD79" s="47" t="str">
        <f>IF(ISERR(FIND(BD$4,Stac!$S79))=FALSE,IF(ISERR(FIND(CONCATENATE(BD$4,"+"),Stac!$S79))=FALSE,IF(ISERR(FIND(CONCATENATE(BD$4,"++"),Stac!$S79))=FALSE,IF(ISERR(FIND(CONCATENATE(BD$4,"+++"),Stac!$S79))=FALSE,"+++","++"),"+")," ")," ")</f>
        <v/>
      </c>
      <c r="BE79" s="47" t="str">
        <f>IF(ISERR(FIND(BE$4,Stac!$S79))=FALSE,IF(ISERR(FIND(CONCATENATE(BE$4,"+"),Stac!$S79))=FALSE,IF(ISERR(FIND(CONCATENATE(BE$4,"++"),Stac!$S79))=FALSE,IF(ISERR(FIND(CONCATENATE(BE$4,"+++"),Stac!$S79))=FALSE,"+++","++"),"+")," ")," ")</f>
        <v/>
      </c>
      <c r="BF79" s="47" t="str">
        <f>IF(ISERR(FIND(BF$4,Stac!$S79))=FALSE,IF(ISERR(FIND(CONCATENATE(BF$4,"+"),Stac!$S79))=FALSE,IF(ISERR(FIND(CONCATENATE(BF$4,"++"),Stac!$S79))=FALSE,IF(ISERR(FIND(CONCATENATE(BF$4,"+++"),Stac!$S79))=FALSE,"+++","++"),"+")," ")," ")</f>
        <v/>
      </c>
      <c r="BG79" s="47" t="str">
        <f>IF(ISERR(FIND(BG$4,Stac!$S79))=FALSE,IF(ISERR(FIND(CONCATENATE(BG$4,"+"),Stac!$S79))=FALSE,IF(ISERR(FIND(CONCATENATE(BG$4,"++"),Stac!$S79))=FALSE,IF(ISERR(FIND(CONCATENATE(BG$4,"+++"),Stac!$S79))=FALSE,"+++","++"),"+")," ")," ")</f>
        <v/>
      </c>
      <c r="BH79" s="47" t="str">
        <f>IF(ISERR(FIND(BH$4,Stac!$S79))=FALSE,IF(ISERR(FIND(CONCATENATE(BH$4,"+"),Stac!$S79))=FALSE,IF(ISERR(FIND(CONCATENATE(BH$4,"++"),Stac!$S79))=FALSE,IF(ISERR(FIND(CONCATENATE(BH$4,"+++"),Stac!$S79))=FALSE,"+++","++"),"+")," ")," ")</f>
        <v>++</v>
      </c>
      <c r="BI79" s="47" t="str">
        <f>IF(ISERR(FIND(BI$4,Stac!$S79))=FALSE,IF(ISERR(FIND(CONCATENATE(BI$4,"+"),Stac!$S79))=FALSE,IF(ISERR(FIND(CONCATENATE(BI$4,"++"),Stac!$S79))=FALSE,IF(ISERR(FIND(CONCATENATE(BI$4,"+++"),Stac!$S79))=FALSE,"+++","++"),"+")," ")," ")</f>
        <v/>
      </c>
      <c r="BJ79" s="47" t="str">
        <f>IF(ISERR(FIND(BJ$4,Stac!$S79))=FALSE,IF(ISERR(FIND(CONCATENATE(BJ$4,"+"),Stac!$S79))=FALSE,IF(ISERR(FIND(CONCATENATE(BJ$4,"++"),Stac!$S79))=FALSE,IF(ISERR(FIND(CONCATENATE(BJ$4,"+++"),Stac!$S79))=FALSE,"+++","++"),"+")," ")," ")</f>
        <v/>
      </c>
      <c r="BK79" s="47" t="str">
        <f>IF(ISERR(FIND(BK$4,Stac!$S79))=FALSE,IF(ISERR(FIND(CONCATENATE(BK$4,"+"),Stac!$S79))=FALSE,IF(ISERR(FIND(CONCATENATE(BK$4,"++"),Stac!$S79))=FALSE,IF(ISERR(FIND(CONCATENATE(BK$4,"+++"),Stac!$S79))=FALSE,"+++","++"),"+")," ")," ")</f>
        <v/>
      </c>
      <c r="BL79" s="47" t="str">
        <f>IF(ISERR(FIND(BL$4,Stac!$S79))=FALSE,IF(ISERR(FIND(CONCATENATE(BL$4,"+"),Stac!$S79))=FALSE,IF(ISERR(FIND(CONCATENATE(BL$4,"++"),Stac!$S79))=FALSE,IF(ISERR(FIND(CONCATENATE(BL$4,"+++"),Stac!$S79))=FALSE,"+++","++"),"+")," ")," ")</f>
        <v/>
      </c>
      <c r="BM79" s="47" t="str">
        <f>IF(ISERR(FIND(BM$4,Stac!$S79))=FALSE,IF(ISERR(FIND(CONCATENATE(BM$4,"+"),Stac!$S79))=FALSE,IF(ISERR(FIND(CONCATENATE(BM$4,"++"),Stac!$S79))=FALSE,IF(ISERR(FIND(CONCATENATE(BM$4,"+++"),Stac!$S79))=FALSE,"+++","++"),"+")," ")," ")</f>
        <v/>
      </c>
      <c r="BN79" s="112" t="str">
        <f>Stac!C79</f>
        <v>Projekt przejściowy</v>
      </c>
      <c r="BO79" s="47" t="str">
        <f>IF(ISERR(FIND(BO$4,Stac!$T79))=FALSE,IF(ISERR(FIND(CONCATENATE(BO$4,"+"),Stac!$T79))=FALSE,IF(ISERR(FIND(CONCATENATE(BO$4,"++"),Stac!$T79))=FALSE,IF(ISERR(FIND(CONCATENATE(BO$4,"+++"),Stac!$T79))=FALSE,"+++","++"),"+")," ")," ")</f>
        <v/>
      </c>
      <c r="BP79" s="47" t="str">
        <f>IF(ISERR(FIND(BP$4,Stac!$T79))=FALSE,IF(ISERR(FIND(CONCATENATE(BP$4,"+"),Stac!$T79))=FALSE,IF(ISERR(FIND(CONCATENATE(BP$4,"++"),Stac!$T79))=FALSE,IF(ISERR(FIND(CONCATENATE(BP$4,"+++"),Stac!$T79))=FALSE,"+++","++"),"+")," ")," ")</f>
        <v/>
      </c>
      <c r="BQ79" s="47" t="str">
        <f>IF(ISERR(FIND(BQ$4,Stac!$T79))=FALSE,IF(ISERR(FIND(CONCATENATE(BQ$4,"+"),Stac!$T79))=FALSE,IF(ISERR(FIND(CONCATENATE(BQ$4,"++"),Stac!$T79))=FALSE,IF(ISERR(FIND(CONCATENATE(BQ$4,"+++"),Stac!$T79))=FALSE,"+++","++"),"+")," ")," ")</f>
        <v>+</v>
      </c>
      <c r="BR79" s="47" t="str">
        <f>IF(ISERR(FIND(BR$4,Stac!$T79))=FALSE,IF(ISERR(FIND(CONCATENATE(BR$4,"+"),Stac!$T79))=FALSE,IF(ISERR(FIND(CONCATENATE(BR$4,"++"),Stac!$T79))=FALSE,IF(ISERR(FIND(CONCATENATE(BR$4,"+++"),Stac!$T79))=FALSE,"+++","++"),"+")," ")," ")</f>
        <v/>
      </c>
      <c r="BS79" s="47" t="str">
        <f>IF(ISERR(FIND(BS$4,Stac!$T79))=FALSE,IF(ISERR(FIND(CONCATENATE(BS$4,"+"),Stac!$T79))=FALSE,IF(ISERR(FIND(CONCATENATE(BS$4,"++"),Stac!$T79))=FALSE,IF(ISERR(FIND(CONCATENATE(BS$4,"+++"),Stac!$T79))=FALSE,"+++","++"),"+")," ")," ")</f>
        <v/>
      </c>
      <c r="BT79" s="47" t="str">
        <f>IF(ISERR(FIND(BT$4,Stac!$T79))=FALSE,IF(ISERR(FIND(CONCATENATE(BT$4,"+"),Stac!$T79))=FALSE,IF(ISERR(FIND(CONCATENATE(BT$4,"++"),Stac!$T79))=FALSE,IF(ISERR(FIND(CONCATENATE(BT$4,"+++"),Stac!$T79))=FALSE,"+++","++"),"+")," ")," ")</f>
        <v/>
      </c>
      <c r="BU79" s="47" t="str">
        <f>IF(ISERR(FIND(BU$4,Stac!$T79))=FALSE,IF(ISERR(FIND(CONCATENATE(BU$4,"+"),Stac!$T79))=FALSE,IF(ISERR(FIND(CONCATENATE(BU$4,"++"),Stac!$T79))=FALSE,IF(ISERR(FIND(CONCATENATE(BU$4,"+++"),Stac!$T79))=FALSE,"+++","++"),"+")," ")," ")</f>
        <v/>
      </c>
    </row>
    <row r="80" spans="1:73" ht="51">
      <c r="A80" s="88" t="str">
        <f>Stac!C80</f>
        <v>Przedmiot obieralny 9:  Automatyka w budynkach inteligentnych / Programowanie robotów i planowanie zadań</v>
      </c>
      <c r="B80" s="47" t="str">
        <f>IF(ISERR(FIND(B$4,Stac!$R80))=FALSE,IF(ISERR(FIND(CONCATENATE(B$4,"+"),Stac!$R80))=FALSE,IF(ISERR(FIND(CONCATENATE(B$4,"++"),Stac!$R80))=FALSE,IF(ISERR(FIND(CONCATENATE(B$4,"+++"),Stac!$R80))=FALSE,"+++","++"),"+")," ")," ")</f>
        <v/>
      </c>
      <c r="C80" s="47" t="str">
        <f>IF(ISERR(FIND(C$4,Stac!$R80))=FALSE,IF(ISERR(FIND(CONCATENATE(C$4,"+"),Stac!$R80))=FALSE,IF(ISERR(FIND(CONCATENATE(C$4,"++"),Stac!$R80))=FALSE,IF(ISERR(FIND(CONCATENATE(C$4,"+++"),Stac!$R80))=FALSE,"+++","++"),"+")," ")," ")</f>
        <v/>
      </c>
      <c r="D80" s="47" t="str">
        <f>IF(ISERR(FIND(D$4,Stac!$R80))=FALSE,IF(ISERR(FIND(CONCATENATE(D$4,"+"),Stac!$R80))=FALSE,IF(ISERR(FIND(CONCATENATE(D$4,"++"),Stac!$R80))=FALSE,IF(ISERR(FIND(CONCATENATE(D$4,"+++"),Stac!$R80))=FALSE,"+++","++"),"+")," ")," ")</f>
        <v/>
      </c>
      <c r="E80" s="47" t="str">
        <f>IF(ISERR(FIND(E$4,Stac!$R80))=FALSE,IF(ISERR(FIND(CONCATENATE(E$4,"+"),Stac!$R80))=FALSE,IF(ISERR(FIND(CONCATENATE(E$4,"++"),Stac!$R80))=FALSE,IF(ISERR(FIND(CONCATENATE(E$4,"+++"),Stac!$R80))=FALSE,"+++","++"),"+")," ")," ")</f>
        <v/>
      </c>
      <c r="F80" s="47" t="str">
        <f>IF(ISERR(FIND(F$4,Stac!$R80))=FALSE,IF(ISERR(FIND(CONCATENATE(F$4,"+"),Stac!$R80))=FALSE,IF(ISERR(FIND(CONCATENATE(F$4,"++"),Stac!$R80))=FALSE,IF(ISERR(FIND(CONCATENATE(F$4,"+++"),Stac!$R80))=FALSE,"+++","++"),"+")," ")," ")</f>
        <v/>
      </c>
      <c r="G80" s="47" t="str">
        <f>IF(ISERR(FIND(G$4,Stac!$R80))=FALSE,IF(ISERR(FIND(CONCATENATE(G$4,"+"),Stac!$R80))=FALSE,IF(ISERR(FIND(CONCATENATE(G$4,"++"),Stac!$R80))=FALSE,IF(ISERR(FIND(CONCATENATE(G$4,"+++"),Stac!$R80))=FALSE,"+++","++"),"+")," ")," ")</f>
        <v/>
      </c>
      <c r="H80" s="47" t="str">
        <f>IF(ISERR(FIND(H$4,Stac!$R80))=FALSE,IF(ISERR(FIND(CONCATENATE(H$4,"+"),Stac!$R80))=FALSE,IF(ISERR(FIND(CONCATENATE(H$4,"++"),Stac!$R80))=FALSE,IF(ISERR(FIND(CONCATENATE(H$4,"+++"),Stac!$R80))=FALSE,"+++","++"),"+")," ")," ")</f>
        <v/>
      </c>
      <c r="I80" s="47" t="str">
        <f>IF(ISERR(FIND(I$4,Stac!$R80))=FALSE,IF(ISERR(FIND(CONCATENATE(I$4,"+"),Stac!$R80))=FALSE,IF(ISERR(FIND(CONCATENATE(I$4,"++"),Stac!$R80))=FALSE,IF(ISERR(FIND(CONCATENATE(I$4,"+++"),Stac!$R80))=FALSE,"+++","++"),"+")," ")," ")</f>
        <v/>
      </c>
      <c r="J80" s="47" t="str">
        <f>IF(ISERR(FIND(J$4,Stac!$R80))=FALSE,IF(ISERR(FIND(CONCATENATE(J$4,"+"),Stac!$R80))=FALSE,IF(ISERR(FIND(CONCATENATE(J$4,"++"),Stac!$R80))=FALSE,IF(ISERR(FIND(CONCATENATE(J$4,"+++"),Stac!$R80))=FALSE,"+++","++"),"+")," ")," ")</f>
        <v/>
      </c>
      <c r="K80" s="47" t="str">
        <f>IF(ISERR(FIND(K$4,Stac!$R80))=FALSE,IF(ISERR(FIND(CONCATENATE(K$4,"+"),Stac!$R80))=FALSE,IF(ISERR(FIND(CONCATENATE(K$4,"++"),Stac!$R80))=FALSE,IF(ISERR(FIND(CONCATENATE(K$4,"+++"),Stac!$R80))=FALSE,"+++","++"),"+")," ")," ")</f>
        <v/>
      </c>
      <c r="L80" s="47" t="str">
        <f>IF(ISERR(FIND(L$4,Stac!$R80))=FALSE,IF(ISERR(FIND(CONCATENATE(L$4,"+"),Stac!$R80))=FALSE,IF(ISERR(FIND(CONCATENATE(L$4,"++"),Stac!$R80))=FALSE,IF(ISERR(FIND(CONCATENATE(L$4,"+++"),Stac!$R80))=FALSE,"+++","++"),"+")," ")," ")</f>
        <v/>
      </c>
      <c r="M80" s="47" t="str">
        <f>IF(ISERR(FIND(M$4,Stac!$R80))=FALSE,IF(ISERR(FIND(CONCATENATE(M$4,"+"),Stac!$R80))=FALSE,IF(ISERR(FIND(CONCATENATE(M$4,"++"),Stac!$R80))=FALSE,IF(ISERR(FIND(CONCATENATE(M$4,"+++"),Stac!$R80))=FALSE,"+++","++"),"+")," ")," ")</f>
        <v/>
      </c>
      <c r="N80" s="47" t="str">
        <f>IF(ISERR(FIND(N$4,Stac!$R80))=FALSE,IF(ISERR(FIND(CONCATENATE(N$4,"+"),Stac!$R80))=FALSE,IF(ISERR(FIND(CONCATENATE(N$4,"++"),Stac!$R80))=FALSE,IF(ISERR(FIND(CONCATENATE(N$4,"+++"),Stac!$R80))=FALSE,"+++","++"),"+")," ")," ")</f>
        <v/>
      </c>
      <c r="O80" s="47" t="str">
        <f>IF(ISERR(FIND(O$4,Stac!$R80))=FALSE,IF(ISERR(FIND(CONCATENATE(O$4,"+"),Stac!$R80))=FALSE,IF(ISERR(FIND(CONCATENATE(O$4,"++"),Stac!$R80))=FALSE,IF(ISERR(FIND(CONCATENATE(O$4,"+++"),Stac!$R80))=FALSE,"+++","++"),"+")," ")," ")</f>
        <v/>
      </c>
      <c r="P80" s="47" t="str">
        <f>IF(ISERR(FIND(P$4,Stac!$R80))=FALSE,IF(ISERR(FIND(CONCATENATE(P$4,"+"),Stac!$R80))=FALSE,IF(ISERR(FIND(CONCATENATE(P$4,"++"),Stac!$R80))=FALSE,IF(ISERR(FIND(CONCATENATE(P$4,"+++"),Stac!$R80))=FALSE,"+++","++"),"+")," ")," ")</f>
        <v/>
      </c>
      <c r="Q80" s="47" t="str">
        <f>IF(ISERR(FIND(Q$4,Stac!$R80))=FALSE,IF(ISERR(FIND(CONCATENATE(Q$4,"+"),Stac!$R80))=FALSE,IF(ISERR(FIND(CONCATENATE(Q$4,"++"),Stac!$R80))=FALSE,IF(ISERR(FIND(CONCATENATE(Q$4,"+++"),Stac!$R80))=FALSE,"+++","++"),"+")," ")," ")</f>
        <v/>
      </c>
      <c r="R80" s="47" t="str">
        <f>IF(ISERR(FIND(R$4,Stac!$R80))=FALSE,IF(ISERR(FIND(CONCATENATE(R$4,"+"),Stac!$R80))=FALSE,IF(ISERR(FIND(CONCATENATE(R$4,"++"),Stac!$R80))=FALSE,IF(ISERR(FIND(CONCATENATE(R$4,"+++"),Stac!$R80))=FALSE,"+++","++"),"+")," ")," ")</f>
        <v/>
      </c>
      <c r="S80" s="47" t="str">
        <f>IF(ISERR(FIND(S$4,Stac!$R80))=FALSE,IF(ISERR(FIND(CONCATENATE(S$4,"+"),Stac!$R80))=FALSE,IF(ISERR(FIND(CONCATENATE(S$4,"++"),Stac!$R80))=FALSE,IF(ISERR(FIND(CONCATENATE(S$4,"+++"),Stac!$R80))=FALSE,"+++","++"),"+")," ")," ")</f>
        <v>+++</v>
      </c>
      <c r="T80" s="47" t="str">
        <f>IF(ISERR(FIND(T$4,Stac!$R80))=FALSE,IF(ISERR(FIND(CONCATENATE(T$4,"+"),Stac!$R80))=FALSE,IF(ISERR(FIND(CONCATENATE(T$4,"++"),Stac!$R80))=FALSE,IF(ISERR(FIND(CONCATENATE(T$4,"+++"),Stac!$R80))=FALSE,"+++","++"),"+")," ")," ")</f>
        <v/>
      </c>
      <c r="U80" s="47" t="str">
        <f>IF(ISERR(FIND(U$4,Stac!$R80))=FALSE,IF(ISERR(FIND(CONCATENATE(U$4,"+"),Stac!$R80))=FALSE,IF(ISERR(FIND(CONCATENATE(U$4,"++"),Stac!$R80))=FALSE,IF(ISERR(FIND(CONCATENATE(U$4,"+++"),Stac!$R80))=FALSE,"+++","++"),"+")," ")," ")</f>
        <v/>
      </c>
      <c r="V80" s="47" t="str">
        <f>IF(ISERR(FIND(V$4,Stac!$R80))=FALSE,IF(ISERR(FIND(CONCATENATE(V$4,"+"),Stac!$R80))=FALSE,IF(ISERR(FIND(CONCATENATE(V$4,"++"),Stac!$R80))=FALSE,IF(ISERR(FIND(CONCATENATE(V$4,"+++"),Stac!$R80))=FALSE,"+++","++"),"+")," ")," ")</f>
        <v>++</v>
      </c>
      <c r="W80" s="47" t="str">
        <f>IF(ISERR(FIND(W$4,Stac!$R80))=FALSE,IF(ISERR(FIND(CONCATENATE(W$4,"+"),Stac!$R80))=FALSE,IF(ISERR(FIND(CONCATENATE(W$4,"++"),Stac!$R80))=FALSE,IF(ISERR(FIND(CONCATENATE(W$4,"+++"),Stac!$R80))=FALSE,"+++","++"),"+")," ")," ")</f>
        <v/>
      </c>
      <c r="X80" s="47" t="str">
        <f>IF(ISERR(FIND(X$4,Stac!$R80))=FALSE,IF(ISERR(FIND(CONCATENATE(X$4,"+"),Stac!$R80))=FALSE,IF(ISERR(FIND(CONCATENATE(X$4,"++"),Stac!$R80))=FALSE,IF(ISERR(FIND(CONCATENATE(X$4,"+++"),Stac!$R80))=FALSE,"+++","++"),"+")," ")," ")</f>
        <v/>
      </c>
      <c r="Y80" s="47" t="str">
        <f>IF(ISERR(FIND(Y$4,Stac!$R80))=FALSE,IF(ISERR(FIND(CONCATENATE(Y$4,"+"),Stac!$R80))=FALSE,IF(ISERR(FIND(CONCATENATE(Y$4,"++"),Stac!$R80))=FALSE,IF(ISERR(FIND(CONCATENATE(Y$4,"+++"),Stac!$R80))=FALSE,"+++","++"),"+")," ")," ")</f>
        <v/>
      </c>
      <c r="Z80" s="47" t="str">
        <f>IF(ISERR(FIND(Z$4,Stac!$R80))=FALSE,IF(ISERR(FIND(CONCATENATE(Z$4,"+"),Stac!$R80))=FALSE,IF(ISERR(FIND(CONCATENATE(Z$4,"++"),Stac!$R80))=FALSE,IF(ISERR(FIND(CONCATENATE(Z$4,"+++"),Stac!$R80))=FALSE,"+++","++"),"+")," ")," ")</f>
        <v/>
      </c>
      <c r="AA80" s="47" t="str">
        <f>IF(ISERR(FIND(AA$4,Stac!$R80))=FALSE,IF(ISERR(FIND(CONCATENATE(AA$4,"+"),Stac!$R80))=FALSE,IF(ISERR(FIND(CONCATENATE(AA$4,"++"),Stac!$R80))=FALSE,IF(ISERR(FIND(CONCATENATE(AA$4,"+++"),Stac!$R80))=FALSE,"+++","++"),"+")," ")," ")</f>
        <v/>
      </c>
      <c r="AB80" s="47" t="str">
        <f>IF(ISERR(FIND(AB$4,Stac!$R80))=FALSE,IF(ISERR(FIND(CONCATENATE(AB$4,"+"),Stac!$R80))=FALSE,IF(ISERR(FIND(CONCATENATE(AB$4,"++"),Stac!$R80))=FALSE,IF(ISERR(FIND(CONCATENATE(AB$4,"+++"),Stac!$R80))=FALSE,"+++","++"),"+")," ")," ")</f>
        <v/>
      </c>
      <c r="AC80" s="47" t="str">
        <f>IF(ISERR(FIND(AC$4,Stac!$R80))=FALSE,IF(ISERR(FIND(CONCATENATE(AC$4,"+"),Stac!$R80))=FALSE,IF(ISERR(FIND(CONCATENATE(AC$4,"++"),Stac!$R80))=FALSE,IF(ISERR(FIND(CONCATENATE(AC$4,"+++"),Stac!$R80))=FALSE,"+++","++"),"+")," ")," ")</f>
        <v>++</v>
      </c>
      <c r="AD80" s="112" t="str">
        <f>Stac!C80</f>
        <v>Przedmiot obieralny 9:  Automatyka w budynkach inteligentnych / Programowanie robotów i planowanie zadań</v>
      </c>
      <c r="AE80" s="47" t="str">
        <f>IF(ISERR(FIND(AE$4,Stac!$S80))=FALSE,IF(ISERR(FIND(CONCATENATE(AE$4,"+"),Stac!$S80))=FALSE,IF(ISERR(FIND(CONCATENATE(AE$4,"++"),Stac!$S80))=FALSE,IF(ISERR(FIND(CONCATENATE(AE$4,"+++"),Stac!$S80))=FALSE,"+++","++"),"+")," ")," ")</f>
        <v/>
      </c>
      <c r="AF80" s="47" t="str">
        <f>IF(ISERR(FIND(AF$4,Stac!$S80))=FALSE,IF(ISERR(FIND(CONCATENATE(AF$4,"+"),Stac!$S80))=FALSE,IF(ISERR(FIND(CONCATENATE(AF$4,"++"),Stac!$S80))=FALSE,IF(ISERR(FIND(CONCATENATE(AF$4,"+++"),Stac!$S80))=FALSE,"+++","++"),"+")," ")," ")</f>
        <v/>
      </c>
      <c r="AG80" s="47" t="str">
        <f>IF(ISERR(FIND(AG$4,Stac!$S80))=FALSE,IF(ISERR(FIND(CONCATENATE(AG$4,"+"),Stac!$S80))=FALSE,IF(ISERR(FIND(CONCATENATE(AG$4,"++"),Stac!$S80))=FALSE,IF(ISERR(FIND(CONCATENATE(AG$4,"+++"),Stac!$S80))=FALSE,"+++","++"),"+")," ")," ")</f>
        <v/>
      </c>
      <c r="AH80" s="47" t="str">
        <f>IF(ISERR(FIND(AH$4,Stac!$S80))=FALSE,IF(ISERR(FIND(CONCATENATE(AH$4,"+"),Stac!$S80))=FALSE,IF(ISERR(FIND(CONCATENATE(AH$4,"++"),Stac!$S80))=FALSE,IF(ISERR(FIND(CONCATENATE(AH$4,"+++"),Stac!$S80))=FALSE,"+++","++"),"+")," ")," ")</f>
        <v/>
      </c>
      <c r="AI80" s="47" t="str">
        <f>IF(ISERR(FIND(AI$4,Stac!$S80))=FALSE,IF(ISERR(FIND(CONCATENATE(AI$4,"+"),Stac!$S80))=FALSE,IF(ISERR(FIND(CONCATENATE(AI$4,"++"),Stac!$S80))=FALSE,IF(ISERR(FIND(CONCATENATE(AI$4,"+++"),Stac!$S80))=FALSE,"+++","++"),"+")," ")," ")</f>
        <v/>
      </c>
      <c r="AJ80" s="47" t="str">
        <f>IF(ISERR(FIND(AJ$4,Stac!$S80))=FALSE,IF(ISERR(FIND(CONCATENATE(AJ$4,"+"),Stac!$S80))=FALSE,IF(ISERR(FIND(CONCATENATE(AJ$4,"++"),Stac!$S80))=FALSE,IF(ISERR(FIND(CONCATENATE(AJ$4,"+++"),Stac!$S80))=FALSE,"+++","++"),"+")," ")," ")</f>
        <v/>
      </c>
      <c r="AK80" s="47" t="str">
        <f>IF(ISERR(FIND(AK$4,Stac!$S80))=FALSE,IF(ISERR(FIND(CONCATENATE(AK$4,"+"),Stac!$S80))=FALSE,IF(ISERR(FIND(CONCATENATE(AK$4,"++"),Stac!$S80))=FALSE,IF(ISERR(FIND(CONCATENATE(AK$4,"+++"),Stac!$S80))=FALSE,"+++","++"),"+")," ")," ")</f>
        <v/>
      </c>
      <c r="AL80" s="47" t="str">
        <f>IF(ISERR(FIND(AL$4,Stac!$S80))=FALSE,IF(ISERR(FIND(CONCATENATE(AL$4,"+"),Stac!$S80))=FALSE,IF(ISERR(FIND(CONCATENATE(AL$4,"++"),Stac!$S80))=FALSE,IF(ISERR(FIND(CONCATENATE(AL$4,"+++"),Stac!$S80))=FALSE,"+++","++"),"+")," ")," ")</f>
        <v/>
      </c>
      <c r="AM80" s="47" t="str">
        <f>IF(ISERR(FIND(AM$4,Stac!$S80))=FALSE,IF(ISERR(FIND(CONCATENATE(AM$4,"+"),Stac!$S80))=FALSE,IF(ISERR(FIND(CONCATENATE(AM$4,"++"),Stac!$S80))=FALSE,IF(ISERR(FIND(CONCATENATE(AM$4,"+++"),Stac!$S80))=FALSE,"+++","++"),"+")," ")," ")</f>
        <v/>
      </c>
      <c r="AN80" s="47" t="str">
        <f>IF(ISERR(FIND(AN$4,Stac!$S80))=FALSE,IF(ISERR(FIND(CONCATENATE(AN$4,"+"),Stac!$S80))=FALSE,IF(ISERR(FIND(CONCATENATE(AN$4,"++"),Stac!$S80))=FALSE,IF(ISERR(FIND(CONCATENATE(AN$4,"+++"),Stac!$S80))=FALSE,"+++","++"),"+")," ")," ")</f>
        <v>+</v>
      </c>
      <c r="AO80" s="47" t="str">
        <f>IF(ISERR(FIND(AO$4,Stac!$S80))=FALSE,IF(ISERR(FIND(CONCATENATE(AO$4,"+"),Stac!$S80))=FALSE,IF(ISERR(FIND(CONCATENATE(AO$4,"++"),Stac!$S80))=FALSE,IF(ISERR(FIND(CONCATENATE(AO$4,"+++"),Stac!$S80))=FALSE,"+++","++"),"+")," ")," ")</f>
        <v/>
      </c>
      <c r="AP80" s="47" t="str">
        <f>IF(ISERR(FIND(AP$4,Stac!$S80))=FALSE,IF(ISERR(FIND(CONCATENATE(AP$4,"+"),Stac!$S80))=FALSE,IF(ISERR(FIND(CONCATENATE(AP$4,"++"),Stac!$S80))=FALSE,IF(ISERR(FIND(CONCATENATE(AP$4,"+++"),Stac!$S80))=FALSE,"+++","++"),"+")," ")," ")</f>
        <v/>
      </c>
      <c r="AQ80" s="47" t="str">
        <f>IF(ISERR(FIND(AQ$4,Stac!$S80))=FALSE,IF(ISERR(FIND(CONCATENATE(AQ$4,"+"),Stac!$S80))=FALSE,IF(ISERR(FIND(CONCATENATE(AQ$4,"++"),Stac!$S80))=FALSE,IF(ISERR(FIND(CONCATENATE(AQ$4,"+++"),Stac!$S80))=FALSE,"+++","++"),"+")," ")," ")</f>
        <v/>
      </c>
      <c r="AR80" s="47" t="str">
        <f>IF(ISERR(FIND(AR$4,Stac!$S80))=FALSE,IF(ISERR(FIND(CONCATENATE(AR$4,"+"),Stac!$S80))=FALSE,IF(ISERR(FIND(CONCATENATE(AR$4,"++"),Stac!$S80))=FALSE,IF(ISERR(FIND(CONCATENATE(AR$4,"+++"),Stac!$S80))=FALSE,"+++","++"),"+")," ")," ")</f>
        <v/>
      </c>
      <c r="AS80" s="47" t="str">
        <f>IF(ISERR(FIND(AS$4,Stac!$S80))=FALSE,IF(ISERR(FIND(CONCATENATE(AS$4,"+"),Stac!$S80))=FALSE,IF(ISERR(FIND(CONCATENATE(AS$4,"++"),Stac!$S80))=FALSE,IF(ISERR(FIND(CONCATENATE(AS$4,"+++"),Stac!$S80))=FALSE,"+++","++"),"+")," ")," ")</f>
        <v/>
      </c>
      <c r="AT80" s="47" t="str">
        <f>IF(ISERR(FIND(AT$4,Stac!$S80))=FALSE,IF(ISERR(FIND(CONCATENATE(AT$4,"+"),Stac!$S80))=FALSE,IF(ISERR(FIND(CONCATENATE(AT$4,"++"),Stac!$S80))=FALSE,IF(ISERR(FIND(CONCATENATE(AT$4,"+++"),Stac!$S80))=FALSE,"+++","++"),"+")," ")," ")</f>
        <v/>
      </c>
      <c r="AU80" s="47" t="str">
        <f>IF(ISERR(FIND(AU$4,Stac!$S80))=FALSE,IF(ISERR(FIND(CONCATENATE(AU$4,"+"),Stac!$S80))=FALSE,IF(ISERR(FIND(CONCATENATE(AU$4,"++"),Stac!$S80))=FALSE,IF(ISERR(FIND(CONCATENATE(AU$4,"+++"),Stac!$S80))=FALSE,"+++","++"),"+")," ")," ")</f>
        <v/>
      </c>
      <c r="AV80" s="47" t="str">
        <f>IF(ISERR(FIND(AV$4,Stac!$S80))=FALSE,IF(ISERR(FIND(CONCATENATE(AV$4,"+"),Stac!$S80))=FALSE,IF(ISERR(FIND(CONCATENATE(AV$4,"++"),Stac!$S80))=FALSE,IF(ISERR(FIND(CONCATENATE(AV$4,"+++"),Stac!$S80))=FALSE,"+++","++"),"+")," ")," ")</f>
        <v/>
      </c>
      <c r="AW80" s="47" t="str">
        <f>IF(ISERR(FIND(AW$4,Stac!$S80))=FALSE,IF(ISERR(FIND(CONCATENATE(AW$4,"+"),Stac!$S80))=FALSE,IF(ISERR(FIND(CONCATENATE(AW$4,"++"),Stac!$S80))=FALSE,IF(ISERR(FIND(CONCATENATE(AW$4,"+++"),Stac!$S80))=FALSE,"+++","++"),"+")," ")," ")</f>
        <v/>
      </c>
      <c r="AX80" s="47" t="str">
        <f>IF(ISERR(FIND(AX$4,Stac!$S80))=FALSE,IF(ISERR(FIND(CONCATENATE(AX$4,"+"),Stac!$S80))=FALSE,IF(ISERR(FIND(CONCATENATE(AX$4,"++"),Stac!$S80))=FALSE,IF(ISERR(FIND(CONCATENATE(AX$4,"+++"),Stac!$S80))=FALSE,"+++","++"),"+")," ")," ")</f>
        <v/>
      </c>
      <c r="AY80" s="47" t="str">
        <f>IF(ISERR(FIND(AY$4,Stac!$S80))=FALSE,IF(ISERR(FIND(CONCATENATE(AY$4,"+"),Stac!$S80))=FALSE,IF(ISERR(FIND(CONCATENATE(AY$4,"++"),Stac!$S80))=FALSE,IF(ISERR(FIND(CONCATENATE(AY$4,"+++"),Stac!$S80))=FALSE,"+++","++"),"+")," ")," ")</f>
        <v/>
      </c>
      <c r="AZ80" s="47" t="str">
        <f>IF(ISERR(FIND(AZ$4,Stac!$S80))=FALSE,IF(ISERR(FIND(CONCATENATE(AZ$4,"+"),Stac!$S80))=FALSE,IF(ISERR(FIND(CONCATENATE(AZ$4,"++"),Stac!$S80))=FALSE,IF(ISERR(FIND(CONCATENATE(AZ$4,"+++"),Stac!$S80))=FALSE,"+++","++"),"+")," ")," ")</f>
        <v>+++</v>
      </c>
      <c r="BA80" s="47" t="str">
        <f>IF(ISERR(FIND(BA$4,Stac!$S80))=FALSE,IF(ISERR(FIND(CONCATENATE(BA$4,"+"),Stac!$S80))=FALSE,IF(ISERR(FIND(CONCATENATE(BA$4,"++"),Stac!$S80))=FALSE,IF(ISERR(FIND(CONCATENATE(BA$4,"+++"),Stac!$S80))=FALSE,"+++","++"),"+")," ")," ")</f>
        <v/>
      </c>
      <c r="BB80" s="47" t="str">
        <f>IF(ISERR(FIND(BB$4,Stac!$S80))=FALSE,IF(ISERR(FIND(CONCATENATE(BB$4,"+"),Stac!$S80))=FALSE,IF(ISERR(FIND(CONCATENATE(BB$4,"++"),Stac!$S80))=FALSE,IF(ISERR(FIND(CONCATENATE(BB$4,"+++"),Stac!$S80))=FALSE,"+++","++"),"+")," ")," ")</f>
        <v/>
      </c>
      <c r="BC80" s="47" t="str">
        <f>IF(ISERR(FIND(BC$4,Stac!$S80))=FALSE,IF(ISERR(FIND(CONCATENATE(BC$4,"+"),Stac!$S80))=FALSE,IF(ISERR(FIND(CONCATENATE(BC$4,"++"),Stac!$S80))=FALSE,IF(ISERR(FIND(CONCATENATE(BC$4,"+++"),Stac!$S80))=FALSE,"+++","++"),"+")," ")," ")</f>
        <v/>
      </c>
      <c r="BD80" s="47" t="str">
        <f>IF(ISERR(FIND(BD$4,Stac!$S80))=FALSE,IF(ISERR(FIND(CONCATENATE(BD$4,"+"),Stac!$S80))=FALSE,IF(ISERR(FIND(CONCATENATE(BD$4,"++"),Stac!$S80))=FALSE,IF(ISERR(FIND(CONCATENATE(BD$4,"+++"),Stac!$S80))=FALSE,"+++","++"),"+")," ")," ")</f>
        <v/>
      </c>
      <c r="BE80" s="47" t="str">
        <f>IF(ISERR(FIND(BE$4,Stac!$S80))=FALSE,IF(ISERR(FIND(CONCATENATE(BE$4,"+"),Stac!$S80))=FALSE,IF(ISERR(FIND(CONCATENATE(BE$4,"++"),Stac!$S80))=FALSE,IF(ISERR(FIND(CONCATENATE(BE$4,"+++"),Stac!$S80))=FALSE,"+++","++"),"+")," ")," ")</f>
        <v/>
      </c>
      <c r="BF80" s="47" t="str">
        <f>IF(ISERR(FIND(BF$4,Stac!$S80))=FALSE,IF(ISERR(FIND(CONCATENATE(BF$4,"+"),Stac!$S80))=FALSE,IF(ISERR(FIND(CONCATENATE(BF$4,"++"),Stac!$S80))=FALSE,IF(ISERR(FIND(CONCATENATE(BF$4,"+++"),Stac!$S80))=FALSE,"+++","++"),"+")," ")," ")</f>
        <v/>
      </c>
      <c r="BG80" s="47" t="str">
        <f>IF(ISERR(FIND(BG$4,Stac!$S80))=FALSE,IF(ISERR(FIND(CONCATENATE(BG$4,"+"),Stac!$S80))=FALSE,IF(ISERR(FIND(CONCATENATE(BG$4,"++"),Stac!$S80))=FALSE,IF(ISERR(FIND(CONCATENATE(BG$4,"+++"),Stac!$S80))=FALSE,"+++","++"),"+")," ")," ")</f>
        <v/>
      </c>
      <c r="BH80" s="47" t="str">
        <f>IF(ISERR(FIND(BH$4,Stac!$S80))=FALSE,IF(ISERR(FIND(CONCATENATE(BH$4,"+"),Stac!$S80))=FALSE,IF(ISERR(FIND(CONCATENATE(BH$4,"++"),Stac!$S80))=FALSE,IF(ISERR(FIND(CONCATENATE(BH$4,"+++"),Stac!$S80))=FALSE,"+++","++"),"+")," ")," ")</f>
        <v/>
      </c>
      <c r="BI80" s="47" t="str">
        <f>IF(ISERR(FIND(BI$4,Stac!$S80))=FALSE,IF(ISERR(FIND(CONCATENATE(BI$4,"+"),Stac!$S80))=FALSE,IF(ISERR(FIND(CONCATENATE(BI$4,"++"),Stac!$S80))=FALSE,IF(ISERR(FIND(CONCATENATE(BI$4,"+++"),Stac!$S80))=FALSE,"+++","++"),"+")," ")," ")</f>
        <v/>
      </c>
      <c r="BJ80" s="47" t="str">
        <f>IF(ISERR(FIND(BJ$4,Stac!$S80))=FALSE,IF(ISERR(FIND(CONCATENATE(BJ$4,"+"),Stac!$S80))=FALSE,IF(ISERR(FIND(CONCATENATE(BJ$4,"++"),Stac!$S80))=FALSE,IF(ISERR(FIND(CONCATENATE(BJ$4,"+++"),Stac!$S80))=FALSE,"+++","++"),"+")," ")," ")</f>
        <v/>
      </c>
      <c r="BK80" s="47" t="str">
        <f>IF(ISERR(FIND(BK$4,Stac!$S80))=FALSE,IF(ISERR(FIND(CONCATENATE(BK$4,"+"),Stac!$S80))=FALSE,IF(ISERR(FIND(CONCATENATE(BK$4,"++"),Stac!$S80))=FALSE,IF(ISERR(FIND(CONCATENATE(BK$4,"+++"),Stac!$S80))=FALSE,"+++","++"),"+")," ")," ")</f>
        <v/>
      </c>
      <c r="BL80" s="47" t="str">
        <f>IF(ISERR(FIND(BL$4,Stac!$S80))=FALSE,IF(ISERR(FIND(CONCATENATE(BL$4,"+"),Stac!$S80))=FALSE,IF(ISERR(FIND(CONCATENATE(BL$4,"++"),Stac!$S80))=FALSE,IF(ISERR(FIND(CONCATENATE(BL$4,"+++"),Stac!$S80))=FALSE,"+++","++"),"+")," ")," ")</f>
        <v/>
      </c>
      <c r="BM80" s="47" t="str">
        <f>IF(ISERR(FIND(BM$4,Stac!$S80))=FALSE,IF(ISERR(FIND(CONCATENATE(BM$4,"+"),Stac!$S80))=FALSE,IF(ISERR(FIND(CONCATENATE(BM$4,"++"),Stac!$S80))=FALSE,IF(ISERR(FIND(CONCATENATE(BM$4,"+++"),Stac!$S80))=FALSE,"+++","++"),"+")," ")," ")</f>
        <v/>
      </c>
      <c r="BN80" s="112" t="str">
        <f>Stac!C80</f>
        <v>Przedmiot obieralny 9:  Automatyka w budynkach inteligentnych / Programowanie robotów i planowanie zadań</v>
      </c>
      <c r="BO80" s="47" t="str">
        <f>IF(ISERR(FIND(BO$4,Stac!$T80))=FALSE,IF(ISERR(FIND(CONCATENATE(BO$4,"+"),Stac!$T80))=FALSE,IF(ISERR(FIND(CONCATENATE(BO$4,"++"),Stac!$T80))=FALSE,IF(ISERR(FIND(CONCATENATE(BO$4,"+++"),Stac!$T80))=FALSE,"+++","++"),"+")," ")," ")</f>
        <v/>
      </c>
      <c r="BP80" s="47" t="str">
        <f>IF(ISERR(FIND(BP$4,Stac!$T80))=FALSE,IF(ISERR(FIND(CONCATENATE(BP$4,"+"),Stac!$T80))=FALSE,IF(ISERR(FIND(CONCATENATE(BP$4,"++"),Stac!$T80))=FALSE,IF(ISERR(FIND(CONCATENATE(BP$4,"+++"),Stac!$T80))=FALSE,"+++","++"),"+")," ")," ")</f>
        <v>+</v>
      </c>
      <c r="BQ80" s="47" t="str">
        <f>IF(ISERR(FIND(BQ$4,Stac!$T80))=FALSE,IF(ISERR(FIND(CONCATENATE(BQ$4,"+"),Stac!$T80))=FALSE,IF(ISERR(FIND(CONCATENATE(BQ$4,"++"),Stac!$T80))=FALSE,IF(ISERR(FIND(CONCATENATE(BQ$4,"+++"),Stac!$T80))=FALSE,"+++","++"),"+")," ")," ")</f>
        <v/>
      </c>
      <c r="BR80" s="47" t="str">
        <f>IF(ISERR(FIND(BR$4,Stac!$T80))=FALSE,IF(ISERR(FIND(CONCATENATE(BR$4,"+"),Stac!$T80))=FALSE,IF(ISERR(FIND(CONCATENATE(BR$4,"++"),Stac!$T80))=FALSE,IF(ISERR(FIND(CONCATENATE(BR$4,"+++"),Stac!$T80))=FALSE,"+++","++"),"+")," ")," ")</f>
        <v/>
      </c>
      <c r="BS80" s="47" t="str">
        <f>IF(ISERR(FIND(BS$4,Stac!$T80))=FALSE,IF(ISERR(FIND(CONCATENATE(BS$4,"+"),Stac!$T80))=FALSE,IF(ISERR(FIND(CONCATENATE(BS$4,"++"),Stac!$T80))=FALSE,IF(ISERR(FIND(CONCATENATE(BS$4,"+++"),Stac!$T80))=FALSE,"+++","++"),"+")," ")," ")</f>
        <v>+</v>
      </c>
      <c r="BT80" s="47" t="str">
        <f>IF(ISERR(FIND(BT$4,Stac!$T80))=FALSE,IF(ISERR(FIND(CONCATENATE(BT$4,"+"),Stac!$T80))=FALSE,IF(ISERR(FIND(CONCATENATE(BT$4,"++"),Stac!$T80))=FALSE,IF(ISERR(FIND(CONCATENATE(BT$4,"+++"),Stac!$T80))=FALSE,"+++","++"),"+")," ")," ")</f>
        <v/>
      </c>
      <c r="BU80" s="47" t="str">
        <f>IF(ISERR(FIND(BU$4,Stac!$T80))=FALSE,IF(ISERR(FIND(CONCATENATE(BU$4,"+"),Stac!$T80))=FALSE,IF(ISERR(FIND(CONCATENATE(BU$4,"++"),Stac!$T80))=FALSE,IF(ISERR(FIND(CONCATENATE(BU$4,"+++"),Stac!$T80))=FALSE,"+++","++"),"+")," ")," ")</f>
        <v/>
      </c>
    </row>
    <row r="81" spans="1:73">
      <c r="A81" s="88" t="str">
        <f>Stac!C81</f>
        <v>Praktyka 4 (16 godz. w tyg.)</v>
      </c>
      <c r="B81" s="47" t="str">
        <f>IF(ISERR(FIND(B$4,Stac!$R81))=FALSE,IF(ISERR(FIND(CONCATENATE(B$4,"+"),Stac!$R81))=FALSE,IF(ISERR(FIND(CONCATENATE(B$4,"++"),Stac!$R81))=FALSE,IF(ISERR(FIND(CONCATENATE(B$4,"+++"),Stac!$R81))=FALSE,"+++","++"),"+")," ")," ")</f>
        <v/>
      </c>
      <c r="C81" s="47" t="str">
        <f>IF(ISERR(FIND(C$4,Stac!$R81))=FALSE,IF(ISERR(FIND(CONCATENATE(C$4,"+"),Stac!$R81))=FALSE,IF(ISERR(FIND(CONCATENATE(C$4,"++"),Stac!$R81))=FALSE,IF(ISERR(FIND(CONCATENATE(C$4,"+++"),Stac!$R81))=FALSE,"+++","++"),"+")," ")," ")</f>
        <v/>
      </c>
      <c r="D81" s="47" t="str">
        <f>IF(ISERR(FIND(D$4,Stac!$R81))=FALSE,IF(ISERR(FIND(CONCATENATE(D$4,"+"),Stac!$R81))=FALSE,IF(ISERR(FIND(CONCATENATE(D$4,"++"),Stac!$R81))=FALSE,IF(ISERR(FIND(CONCATENATE(D$4,"+++"),Stac!$R81))=FALSE,"+++","++"),"+")," ")," ")</f>
        <v/>
      </c>
      <c r="E81" s="47" t="str">
        <f>IF(ISERR(FIND(E$4,Stac!$R81))=FALSE,IF(ISERR(FIND(CONCATENATE(E$4,"+"),Stac!$R81))=FALSE,IF(ISERR(FIND(CONCATENATE(E$4,"++"),Stac!$R81))=FALSE,IF(ISERR(FIND(CONCATENATE(E$4,"+++"),Stac!$R81))=FALSE,"+++","++"),"+")," ")," ")</f>
        <v/>
      </c>
      <c r="F81" s="47" t="str">
        <f>IF(ISERR(FIND(F$4,Stac!$R81))=FALSE,IF(ISERR(FIND(CONCATENATE(F$4,"+"),Stac!$R81))=FALSE,IF(ISERR(FIND(CONCATENATE(F$4,"++"),Stac!$R81))=FALSE,IF(ISERR(FIND(CONCATENATE(F$4,"+++"),Stac!$R81))=FALSE,"+++","++"),"+")," ")," ")</f>
        <v/>
      </c>
      <c r="G81" s="47" t="str">
        <f>IF(ISERR(FIND(G$4,Stac!$R81))=FALSE,IF(ISERR(FIND(CONCATENATE(G$4,"+"),Stac!$R81))=FALSE,IF(ISERR(FIND(CONCATENATE(G$4,"++"),Stac!$R81))=FALSE,IF(ISERR(FIND(CONCATENATE(G$4,"+++"),Stac!$R81))=FALSE,"+++","++"),"+")," ")," ")</f>
        <v/>
      </c>
      <c r="H81" s="47" t="str">
        <f>IF(ISERR(FIND(H$4,Stac!$R81))=FALSE,IF(ISERR(FIND(CONCATENATE(H$4,"+"),Stac!$R81))=FALSE,IF(ISERR(FIND(CONCATENATE(H$4,"++"),Stac!$R81))=FALSE,IF(ISERR(FIND(CONCATENATE(H$4,"+++"),Stac!$R81))=FALSE,"+++","++"),"+")," ")," ")</f>
        <v/>
      </c>
      <c r="I81" s="47" t="str">
        <f>IF(ISERR(FIND(I$4,Stac!$R81))=FALSE,IF(ISERR(FIND(CONCATENATE(I$4,"+"),Stac!$R81))=FALSE,IF(ISERR(FIND(CONCATENATE(I$4,"++"),Stac!$R81))=FALSE,IF(ISERR(FIND(CONCATENATE(I$4,"+++"),Stac!$R81))=FALSE,"+++","++"),"+")," ")," ")</f>
        <v/>
      </c>
      <c r="J81" s="47" t="str">
        <f>IF(ISERR(FIND(J$4,Stac!$R81))=FALSE,IF(ISERR(FIND(CONCATENATE(J$4,"+"),Stac!$R81))=FALSE,IF(ISERR(FIND(CONCATENATE(J$4,"++"),Stac!$R81))=FALSE,IF(ISERR(FIND(CONCATENATE(J$4,"+++"),Stac!$R81))=FALSE,"+++","++"),"+")," ")," ")</f>
        <v/>
      </c>
      <c r="K81" s="47" t="str">
        <f>IF(ISERR(FIND(K$4,Stac!$R81))=FALSE,IF(ISERR(FIND(CONCATENATE(K$4,"+"),Stac!$R81))=FALSE,IF(ISERR(FIND(CONCATENATE(K$4,"++"),Stac!$R81))=FALSE,IF(ISERR(FIND(CONCATENATE(K$4,"+++"),Stac!$R81))=FALSE,"+++","++"),"+")," ")," ")</f>
        <v/>
      </c>
      <c r="L81" s="47" t="str">
        <f>IF(ISERR(FIND(L$4,Stac!$R81))=FALSE,IF(ISERR(FIND(CONCATENATE(L$4,"+"),Stac!$R81))=FALSE,IF(ISERR(FIND(CONCATENATE(L$4,"++"),Stac!$R81))=FALSE,IF(ISERR(FIND(CONCATENATE(L$4,"+++"),Stac!$R81))=FALSE,"+++","++"),"+")," ")," ")</f>
        <v/>
      </c>
      <c r="M81" s="47" t="str">
        <f>IF(ISERR(FIND(M$4,Stac!$R81))=FALSE,IF(ISERR(FIND(CONCATENATE(M$4,"+"),Stac!$R81))=FALSE,IF(ISERR(FIND(CONCATENATE(M$4,"++"),Stac!$R81))=FALSE,IF(ISERR(FIND(CONCATENATE(M$4,"+++"),Stac!$R81))=FALSE,"+++","++"),"+")," ")," ")</f>
        <v/>
      </c>
      <c r="N81" s="47" t="str">
        <f>IF(ISERR(FIND(N$4,Stac!$R81))=FALSE,IF(ISERR(FIND(CONCATENATE(N$4,"+"),Stac!$R81))=FALSE,IF(ISERR(FIND(CONCATENATE(N$4,"++"),Stac!$R81))=FALSE,IF(ISERR(FIND(CONCATENATE(N$4,"+++"),Stac!$R81))=FALSE,"+++","++"),"+")," ")," ")</f>
        <v/>
      </c>
      <c r="O81" s="47" t="str">
        <f>IF(ISERR(FIND(O$4,Stac!$R81))=FALSE,IF(ISERR(FIND(CONCATENATE(O$4,"+"),Stac!$R81))=FALSE,IF(ISERR(FIND(CONCATENATE(O$4,"++"),Stac!$R81))=FALSE,IF(ISERR(FIND(CONCATENATE(O$4,"+++"),Stac!$R81))=FALSE,"+++","++"),"+")," ")," ")</f>
        <v/>
      </c>
      <c r="P81" s="47" t="str">
        <f>IF(ISERR(FIND(P$4,Stac!$R81))=FALSE,IF(ISERR(FIND(CONCATENATE(P$4,"+"),Stac!$R81))=FALSE,IF(ISERR(FIND(CONCATENATE(P$4,"++"),Stac!$R81))=FALSE,IF(ISERR(FIND(CONCATENATE(P$4,"+++"),Stac!$R81))=FALSE,"+++","++"),"+")," ")," ")</f>
        <v/>
      </c>
      <c r="Q81" s="47" t="str">
        <f>IF(ISERR(FIND(Q$4,Stac!$R81))=FALSE,IF(ISERR(FIND(CONCATENATE(Q$4,"+"),Stac!$R81))=FALSE,IF(ISERR(FIND(CONCATENATE(Q$4,"++"),Stac!$R81))=FALSE,IF(ISERR(FIND(CONCATENATE(Q$4,"+++"),Stac!$R81))=FALSE,"+++","++"),"+")," ")," ")</f>
        <v/>
      </c>
      <c r="R81" s="47" t="str">
        <f>IF(ISERR(FIND(R$4,Stac!$R81))=FALSE,IF(ISERR(FIND(CONCATENATE(R$4,"+"),Stac!$R81))=FALSE,IF(ISERR(FIND(CONCATENATE(R$4,"++"),Stac!$R81))=FALSE,IF(ISERR(FIND(CONCATENATE(R$4,"+++"),Stac!$R81))=FALSE,"+++","++"),"+")," ")," ")</f>
        <v/>
      </c>
      <c r="S81" s="47" t="str">
        <f>IF(ISERR(FIND(S$4,Stac!$R81))=FALSE,IF(ISERR(FIND(CONCATENATE(S$4,"+"),Stac!$R81))=FALSE,IF(ISERR(FIND(CONCATENATE(S$4,"++"),Stac!$R81))=FALSE,IF(ISERR(FIND(CONCATENATE(S$4,"+++"),Stac!$R81))=FALSE,"+++","++"),"+")," ")," ")</f>
        <v/>
      </c>
      <c r="T81" s="47" t="str">
        <f>IF(ISERR(FIND(T$4,Stac!$R81))=FALSE,IF(ISERR(FIND(CONCATENATE(T$4,"+"),Stac!$R81))=FALSE,IF(ISERR(FIND(CONCATENATE(T$4,"++"),Stac!$R81))=FALSE,IF(ISERR(FIND(CONCATENATE(T$4,"+++"),Stac!$R81))=FALSE,"+++","++"),"+")," ")," ")</f>
        <v/>
      </c>
      <c r="U81" s="47" t="str">
        <f>IF(ISERR(FIND(U$4,Stac!$R81))=FALSE,IF(ISERR(FIND(CONCATENATE(U$4,"+"),Stac!$R81))=FALSE,IF(ISERR(FIND(CONCATENATE(U$4,"++"),Stac!$R81))=FALSE,IF(ISERR(FIND(CONCATENATE(U$4,"+++"),Stac!$R81))=FALSE,"+++","++"),"+")," ")," ")</f>
        <v/>
      </c>
      <c r="V81" s="47" t="str">
        <f>IF(ISERR(FIND(V$4,Stac!$R81))=FALSE,IF(ISERR(FIND(CONCATENATE(V$4,"+"),Stac!$R81))=FALSE,IF(ISERR(FIND(CONCATENATE(V$4,"++"),Stac!$R81))=FALSE,IF(ISERR(FIND(CONCATENATE(V$4,"+++"),Stac!$R81))=FALSE,"+++","++"),"+")," ")," ")</f>
        <v/>
      </c>
      <c r="W81" s="47" t="str">
        <f>IF(ISERR(FIND(W$4,Stac!$R81))=FALSE,IF(ISERR(FIND(CONCATENATE(W$4,"+"),Stac!$R81))=FALSE,IF(ISERR(FIND(CONCATENATE(W$4,"++"),Stac!$R81))=FALSE,IF(ISERR(FIND(CONCATENATE(W$4,"+++"),Stac!$R81))=FALSE,"+++","++"),"+")," ")," ")</f>
        <v/>
      </c>
      <c r="X81" s="47" t="str">
        <f>IF(ISERR(FIND(X$4,Stac!$R81))=FALSE,IF(ISERR(FIND(CONCATENATE(X$4,"+"),Stac!$R81))=FALSE,IF(ISERR(FIND(CONCATENATE(X$4,"++"),Stac!$R81))=FALSE,IF(ISERR(FIND(CONCATENATE(X$4,"+++"),Stac!$R81))=FALSE,"+++","++"),"+")," ")," ")</f>
        <v/>
      </c>
      <c r="Y81" s="47" t="str">
        <f>IF(ISERR(FIND(Y$4,Stac!$R81))=FALSE,IF(ISERR(FIND(CONCATENATE(Y$4,"+"),Stac!$R81))=FALSE,IF(ISERR(FIND(CONCATENATE(Y$4,"++"),Stac!$R81))=FALSE,IF(ISERR(FIND(CONCATENATE(Y$4,"+++"),Stac!$R81))=FALSE,"+++","++"),"+")," ")," ")</f>
        <v/>
      </c>
      <c r="Z81" s="47" t="str">
        <f>IF(ISERR(FIND(Z$4,Stac!$R81))=FALSE,IF(ISERR(FIND(CONCATENATE(Z$4,"+"),Stac!$R81))=FALSE,IF(ISERR(FIND(CONCATENATE(Z$4,"++"),Stac!$R81))=FALSE,IF(ISERR(FIND(CONCATENATE(Z$4,"+++"),Stac!$R81))=FALSE,"+++","++"),"+")," ")," ")</f>
        <v/>
      </c>
      <c r="AA81" s="47" t="str">
        <f>IF(ISERR(FIND(AA$4,Stac!$R81))=FALSE,IF(ISERR(FIND(CONCATENATE(AA$4,"+"),Stac!$R81))=FALSE,IF(ISERR(FIND(CONCATENATE(AA$4,"++"),Stac!$R81))=FALSE,IF(ISERR(FIND(CONCATENATE(AA$4,"+++"),Stac!$R81))=FALSE,"+++","++"),"+")," ")," ")</f>
        <v/>
      </c>
      <c r="AB81" s="47" t="str">
        <f>IF(ISERR(FIND(AB$4,Stac!$R81))=FALSE,IF(ISERR(FIND(CONCATENATE(AB$4,"+"),Stac!$R81))=FALSE,IF(ISERR(FIND(CONCATENATE(AB$4,"++"),Stac!$R81))=FALSE,IF(ISERR(FIND(CONCATENATE(AB$4,"+++"),Stac!$R81))=FALSE,"+++","++"),"+")," ")," ")</f>
        <v/>
      </c>
      <c r="AC81" s="47" t="str">
        <f>IF(ISERR(FIND(AC$4,Stac!$R81))=FALSE,IF(ISERR(FIND(CONCATENATE(AC$4,"+"),Stac!$R81))=FALSE,IF(ISERR(FIND(CONCATENATE(AC$4,"++"),Stac!$R81))=FALSE,IF(ISERR(FIND(CONCATENATE(AC$4,"+++"),Stac!$R81))=FALSE,"+++","++"),"+")," ")," ")</f>
        <v/>
      </c>
      <c r="AD81" s="112" t="str">
        <f>Stac!C81</f>
        <v>Praktyka 4 (16 godz. w tyg.)</v>
      </c>
      <c r="AE81" s="47" t="str">
        <f>IF(ISERR(FIND(AE$4,Stac!$S81))=FALSE,IF(ISERR(FIND(CONCATENATE(AE$4,"+"),Stac!$S81))=FALSE,IF(ISERR(FIND(CONCATENATE(AE$4,"++"),Stac!$S81))=FALSE,IF(ISERR(FIND(CONCATENATE(AE$4,"+++"),Stac!$S81))=FALSE,"+++","++"),"+")," ")," ")</f>
        <v/>
      </c>
      <c r="AF81" s="47" t="str">
        <f>IF(ISERR(FIND(AF$4,Stac!$S81))=FALSE,IF(ISERR(FIND(CONCATENATE(AF$4,"+"),Stac!$S81))=FALSE,IF(ISERR(FIND(CONCATENATE(AF$4,"++"),Stac!$S81))=FALSE,IF(ISERR(FIND(CONCATENATE(AF$4,"+++"),Stac!$S81))=FALSE,"+++","++"),"+")," ")," ")</f>
        <v/>
      </c>
      <c r="AG81" s="47" t="str">
        <f>IF(ISERR(FIND(AG$4,Stac!$S81))=FALSE,IF(ISERR(FIND(CONCATENATE(AG$4,"+"),Stac!$S81))=FALSE,IF(ISERR(FIND(CONCATENATE(AG$4,"++"),Stac!$S81))=FALSE,IF(ISERR(FIND(CONCATENATE(AG$4,"+++"),Stac!$S81))=FALSE,"+++","++"),"+")," ")," ")</f>
        <v/>
      </c>
      <c r="AH81" s="47" t="str">
        <f>IF(ISERR(FIND(AH$4,Stac!$S81))=FALSE,IF(ISERR(FIND(CONCATENATE(AH$4,"+"),Stac!$S81))=FALSE,IF(ISERR(FIND(CONCATENATE(AH$4,"++"),Stac!$S81))=FALSE,IF(ISERR(FIND(CONCATENATE(AH$4,"+++"),Stac!$S81))=FALSE,"+++","++"),"+")," ")," ")</f>
        <v/>
      </c>
      <c r="AI81" s="47" t="str">
        <f>IF(ISERR(FIND(AI$4,Stac!$S81))=FALSE,IF(ISERR(FIND(CONCATENATE(AI$4,"+"),Stac!$S81))=FALSE,IF(ISERR(FIND(CONCATENATE(AI$4,"++"),Stac!$S81))=FALSE,IF(ISERR(FIND(CONCATENATE(AI$4,"+++"),Stac!$S81))=FALSE,"+++","++"),"+")," ")," ")</f>
        <v/>
      </c>
      <c r="AJ81" s="47" t="str">
        <f>IF(ISERR(FIND(AJ$4,Stac!$S81))=FALSE,IF(ISERR(FIND(CONCATENATE(AJ$4,"+"),Stac!$S81))=FALSE,IF(ISERR(FIND(CONCATENATE(AJ$4,"++"),Stac!$S81))=FALSE,IF(ISERR(FIND(CONCATENATE(AJ$4,"+++"),Stac!$S81))=FALSE,"+++","++"),"+")," ")," ")</f>
        <v/>
      </c>
      <c r="AK81" s="47" t="str">
        <f>IF(ISERR(FIND(AK$4,Stac!$S81))=FALSE,IF(ISERR(FIND(CONCATENATE(AK$4,"+"),Stac!$S81))=FALSE,IF(ISERR(FIND(CONCATENATE(AK$4,"++"),Stac!$S81))=FALSE,IF(ISERR(FIND(CONCATENATE(AK$4,"+++"),Stac!$S81))=FALSE,"+++","++"),"+")," ")," ")</f>
        <v/>
      </c>
      <c r="AL81" s="47" t="str">
        <f>IF(ISERR(FIND(AL$4,Stac!$S81))=FALSE,IF(ISERR(FIND(CONCATENATE(AL$4,"+"),Stac!$S81))=FALSE,IF(ISERR(FIND(CONCATENATE(AL$4,"++"),Stac!$S81))=FALSE,IF(ISERR(FIND(CONCATENATE(AL$4,"+++"),Stac!$S81))=FALSE,"+++","++"),"+")," ")," ")</f>
        <v/>
      </c>
      <c r="AM81" s="47" t="str">
        <f>IF(ISERR(FIND(AM$4,Stac!$S81))=FALSE,IF(ISERR(FIND(CONCATENATE(AM$4,"+"),Stac!$S81))=FALSE,IF(ISERR(FIND(CONCATENATE(AM$4,"++"),Stac!$S81))=FALSE,IF(ISERR(FIND(CONCATENATE(AM$4,"+++"),Stac!$S81))=FALSE,"+++","++"),"+")," ")," ")</f>
        <v/>
      </c>
      <c r="AN81" s="47" t="str">
        <f>IF(ISERR(FIND(AN$4,Stac!$S81))=FALSE,IF(ISERR(FIND(CONCATENATE(AN$4,"+"),Stac!$S81))=FALSE,IF(ISERR(FIND(CONCATENATE(AN$4,"++"),Stac!$S81))=FALSE,IF(ISERR(FIND(CONCATENATE(AN$4,"+++"),Stac!$S81))=FALSE,"+++","++"),"+")," ")," ")</f>
        <v/>
      </c>
      <c r="AO81" s="47" t="str">
        <f>IF(ISERR(FIND(AO$4,Stac!$S81))=FALSE,IF(ISERR(FIND(CONCATENATE(AO$4,"+"),Stac!$S81))=FALSE,IF(ISERR(FIND(CONCATENATE(AO$4,"++"),Stac!$S81))=FALSE,IF(ISERR(FIND(CONCATENATE(AO$4,"+++"),Stac!$S81))=FALSE,"+++","++"),"+")," ")," ")</f>
        <v/>
      </c>
      <c r="AP81" s="47" t="str">
        <f>IF(ISERR(FIND(AP$4,Stac!$S81))=FALSE,IF(ISERR(FIND(CONCATENATE(AP$4,"+"),Stac!$S81))=FALSE,IF(ISERR(FIND(CONCATENATE(AP$4,"++"),Stac!$S81))=FALSE,IF(ISERR(FIND(CONCATENATE(AP$4,"+++"),Stac!$S81))=FALSE,"+++","++"),"+")," ")," ")</f>
        <v/>
      </c>
      <c r="AQ81" s="47" t="str">
        <f>IF(ISERR(FIND(AQ$4,Stac!$S81))=FALSE,IF(ISERR(FIND(CONCATENATE(AQ$4,"+"),Stac!$S81))=FALSE,IF(ISERR(FIND(CONCATENATE(AQ$4,"++"),Stac!$S81))=FALSE,IF(ISERR(FIND(CONCATENATE(AQ$4,"+++"),Stac!$S81))=FALSE,"+++","++"),"+")," ")," ")</f>
        <v/>
      </c>
      <c r="AR81" s="47" t="str">
        <f>IF(ISERR(FIND(AR$4,Stac!$S81))=FALSE,IF(ISERR(FIND(CONCATENATE(AR$4,"+"),Stac!$S81))=FALSE,IF(ISERR(FIND(CONCATENATE(AR$4,"++"),Stac!$S81))=FALSE,IF(ISERR(FIND(CONCATENATE(AR$4,"+++"),Stac!$S81))=FALSE,"+++","++"),"+")," ")," ")</f>
        <v/>
      </c>
      <c r="AS81" s="47" t="str">
        <f>IF(ISERR(FIND(AS$4,Stac!$S81))=FALSE,IF(ISERR(FIND(CONCATENATE(AS$4,"+"),Stac!$S81))=FALSE,IF(ISERR(FIND(CONCATENATE(AS$4,"++"),Stac!$S81))=FALSE,IF(ISERR(FIND(CONCATENATE(AS$4,"+++"),Stac!$S81))=FALSE,"+++","++"),"+")," ")," ")</f>
        <v/>
      </c>
      <c r="AT81" s="47" t="str">
        <f>IF(ISERR(FIND(AT$4,Stac!$S81))=FALSE,IF(ISERR(FIND(CONCATENATE(AT$4,"+"),Stac!$S81))=FALSE,IF(ISERR(FIND(CONCATENATE(AT$4,"++"),Stac!$S81))=FALSE,IF(ISERR(FIND(CONCATENATE(AT$4,"+++"),Stac!$S81))=FALSE,"+++","++"),"+")," ")," ")</f>
        <v/>
      </c>
      <c r="AU81" s="47" t="str">
        <f>IF(ISERR(FIND(AU$4,Stac!$S81))=FALSE,IF(ISERR(FIND(CONCATENATE(AU$4,"+"),Stac!$S81))=FALSE,IF(ISERR(FIND(CONCATENATE(AU$4,"++"),Stac!$S81))=FALSE,IF(ISERR(FIND(CONCATENATE(AU$4,"+++"),Stac!$S81))=FALSE,"+++","++"),"+")," ")," ")</f>
        <v/>
      </c>
      <c r="AV81" s="47" t="str">
        <f>IF(ISERR(FIND(AV$4,Stac!$S81))=FALSE,IF(ISERR(FIND(CONCATENATE(AV$4,"+"),Stac!$S81))=FALSE,IF(ISERR(FIND(CONCATENATE(AV$4,"++"),Stac!$S81))=FALSE,IF(ISERR(FIND(CONCATENATE(AV$4,"+++"),Stac!$S81))=FALSE,"+++","++"),"+")," ")," ")</f>
        <v/>
      </c>
      <c r="AW81" s="47" t="str">
        <f>IF(ISERR(FIND(AW$4,Stac!$S81))=FALSE,IF(ISERR(FIND(CONCATENATE(AW$4,"+"),Stac!$S81))=FALSE,IF(ISERR(FIND(CONCATENATE(AW$4,"++"),Stac!$S81))=FALSE,IF(ISERR(FIND(CONCATENATE(AW$4,"+++"),Stac!$S81))=FALSE,"+++","++"),"+")," ")," ")</f>
        <v/>
      </c>
      <c r="AX81" s="47" t="str">
        <f>IF(ISERR(FIND(AX$4,Stac!$S81))=FALSE,IF(ISERR(FIND(CONCATENATE(AX$4,"+"),Stac!$S81))=FALSE,IF(ISERR(FIND(CONCATENATE(AX$4,"++"),Stac!$S81))=FALSE,IF(ISERR(FIND(CONCATENATE(AX$4,"+++"),Stac!$S81))=FALSE,"+++","++"),"+")," ")," ")</f>
        <v/>
      </c>
      <c r="AY81" s="47" t="str">
        <f>IF(ISERR(FIND(AY$4,Stac!$S81))=FALSE,IF(ISERR(FIND(CONCATENATE(AY$4,"+"),Stac!$S81))=FALSE,IF(ISERR(FIND(CONCATENATE(AY$4,"++"),Stac!$S81))=FALSE,IF(ISERR(FIND(CONCATENATE(AY$4,"+++"),Stac!$S81))=FALSE,"+++","++"),"+")," ")," ")</f>
        <v/>
      </c>
      <c r="AZ81" s="47" t="str">
        <f>IF(ISERR(FIND(AZ$4,Stac!$S81))=FALSE,IF(ISERR(FIND(CONCATENATE(AZ$4,"+"),Stac!$S81))=FALSE,IF(ISERR(FIND(CONCATENATE(AZ$4,"++"),Stac!$S81))=FALSE,IF(ISERR(FIND(CONCATENATE(AZ$4,"+++"),Stac!$S81))=FALSE,"+++","++"),"+")," ")," ")</f>
        <v/>
      </c>
      <c r="BA81" s="47" t="str">
        <f>IF(ISERR(FIND(BA$4,Stac!$S81))=FALSE,IF(ISERR(FIND(CONCATENATE(BA$4,"+"),Stac!$S81))=FALSE,IF(ISERR(FIND(CONCATENATE(BA$4,"++"),Stac!$S81))=FALSE,IF(ISERR(FIND(CONCATENATE(BA$4,"+++"),Stac!$S81))=FALSE,"+++","++"),"+")," ")," ")</f>
        <v/>
      </c>
      <c r="BB81" s="47" t="str">
        <f>IF(ISERR(FIND(BB$4,Stac!$S81))=FALSE,IF(ISERR(FIND(CONCATENATE(BB$4,"+"),Stac!$S81))=FALSE,IF(ISERR(FIND(CONCATENATE(BB$4,"++"),Stac!$S81))=FALSE,IF(ISERR(FIND(CONCATENATE(BB$4,"+++"),Stac!$S81))=FALSE,"+++","++"),"+")," ")," ")</f>
        <v/>
      </c>
      <c r="BC81" s="47" t="str">
        <f>IF(ISERR(FIND(BC$4,Stac!$S81))=FALSE,IF(ISERR(FIND(CONCATENATE(BC$4,"+"),Stac!$S81))=FALSE,IF(ISERR(FIND(CONCATENATE(BC$4,"++"),Stac!$S81))=FALSE,IF(ISERR(FIND(CONCATENATE(BC$4,"+++"),Stac!$S81))=FALSE,"+++","++"),"+")," ")," ")</f>
        <v/>
      </c>
      <c r="BD81" s="47" t="str">
        <f>IF(ISERR(FIND(BD$4,Stac!$S81))=FALSE,IF(ISERR(FIND(CONCATENATE(BD$4,"+"),Stac!$S81))=FALSE,IF(ISERR(FIND(CONCATENATE(BD$4,"++"),Stac!$S81))=FALSE,IF(ISERR(FIND(CONCATENATE(BD$4,"+++"),Stac!$S81))=FALSE,"+++","++"),"+")," ")," ")</f>
        <v/>
      </c>
      <c r="BE81" s="47" t="str">
        <f>IF(ISERR(FIND(BE$4,Stac!$S81))=FALSE,IF(ISERR(FIND(CONCATENATE(BE$4,"+"),Stac!$S81))=FALSE,IF(ISERR(FIND(CONCATENATE(BE$4,"++"),Stac!$S81))=FALSE,IF(ISERR(FIND(CONCATENATE(BE$4,"+++"),Stac!$S81))=FALSE,"+++","++"),"+")," ")," ")</f>
        <v/>
      </c>
      <c r="BF81" s="47" t="str">
        <f>IF(ISERR(FIND(BF$4,Stac!$S81))=FALSE,IF(ISERR(FIND(CONCATENATE(BF$4,"+"),Stac!$S81))=FALSE,IF(ISERR(FIND(CONCATENATE(BF$4,"++"),Stac!$S81))=FALSE,IF(ISERR(FIND(CONCATENATE(BF$4,"+++"),Stac!$S81))=FALSE,"+++","++"),"+")," ")," ")</f>
        <v/>
      </c>
      <c r="BG81" s="47" t="str">
        <f>IF(ISERR(FIND(BG$4,Stac!$S81))=FALSE,IF(ISERR(FIND(CONCATENATE(BG$4,"+"),Stac!$S81))=FALSE,IF(ISERR(FIND(CONCATENATE(BG$4,"++"),Stac!$S81))=FALSE,IF(ISERR(FIND(CONCATENATE(BG$4,"+++"),Stac!$S81))=FALSE,"+++","++"),"+")," ")," ")</f>
        <v/>
      </c>
      <c r="BH81" s="47" t="str">
        <f>IF(ISERR(FIND(BH$4,Stac!$S81))=FALSE,IF(ISERR(FIND(CONCATENATE(BH$4,"+"),Stac!$S81))=FALSE,IF(ISERR(FIND(CONCATENATE(BH$4,"++"),Stac!$S81))=FALSE,IF(ISERR(FIND(CONCATENATE(BH$4,"+++"),Stac!$S81))=FALSE,"+++","++"),"+")," ")," ")</f>
        <v>+</v>
      </c>
      <c r="BI81" s="47" t="str">
        <f>IF(ISERR(FIND(BI$4,Stac!$S81))=FALSE,IF(ISERR(FIND(CONCATENATE(BI$4,"+"),Stac!$S81))=FALSE,IF(ISERR(FIND(CONCATENATE(BI$4,"++"),Stac!$S81))=FALSE,IF(ISERR(FIND(CONCATENATE(BI$4,"+++"),Stac!$S81))=FALSE,"+++","++"),"+")," ")," ")</f>
        <v>+</v>
      </c>
      <c r="BJ81" s="47" t="str">
        <f>IF(ISERR(FIND(BJ$4,Stac!$S81))=FALSE,IF(ISERR(FIND(CONCATENATE(BJ$4,"+"),Stac!$S81))=FALSE,IF(ISERR(FIND(CONCATENATE(BJ$4,"++"),Stac!$S81))=FALSE,IF(ISERR(FIND(CONCATENATE(BJ$4,"+++"),Stac!$S81))=FALSE,"+++","++"),"+")," ")," ")</f>
        <v>+</v>
      </c>
      <c r="BK81" s="47" t="str">
        <f>IF(ISERR(FIND(BK$4,Stac!$S81))=FALSE,IF(ISERR(FIND(CONCATENATE(BK$4,"+"),Stac!$S81))=FALSE,IF(ISERR(FIND(CONCATENATE(BK$4,"++"),Stac!$S81))=FALSE,IF(ISERR(FIND(CONCATENATE(BK$4,"+++"),Stac!$S81))=FALSE,"+++","++"),"+")," ")," ")</f>
        <v>+</v>
      </c>
      <c r="BL81" s="47" t="str">
        <f>IF(ISERR(FIND(BL$4,Stac!$S81))=FALSE,IF(ISERR(FIND(CONCATENATE(BL$4,"+"),Stac!$S81))=FALSE,IF(ISERR(FIND(CONCATENATE(BL$4,"++"),Stac!$S81))=FALSE,IF(ISERR(FIND(CONCATENATE(BL$4,"+++"),Stac!$S81))=FALSE,"+++","++"),"+")," ")," ")</f>
        <v>+</v>
      </c>
      <c r="BM81" s="47" t="str">
        <f>IF(ISERR(FIND(BM$4,Stac!$S81))=FALSE,IF(ISERR(FIND(CONCATENATE(BM$4,"+"),Stac!$S81))=FALSE,IF(ISERR(FIND(CONCATENATE(BM$4,"++"),Stac!$S81))=FALSE,IF(ISERR(FIND(CONCATENATE(BM$4,"+++"),Stac!$S81))=FALSE,"+++","++"),"+")," ")," ")</f>
        <v>+</v>
      </c>
      <c r="BN81" s="112" t="str">
        <f>Stac!C81</f>
        <v>Praktyka 4 (16 godz. w tyg.)</v>
      </c>
      <c r="BO81" s="47" t="str">
        <f>IF(ISERR(FIND(BO$4,Stac!$T81))=FALSE,IF(ISERR(FIND(CONCATENATE(BO$4,"+"),Stac!$T81))=FALSE,IF(ISERR(FIND(CONCATENATE(BO$4,"++"),Stac!$T81))=FALSE,IF(ISERR(FIND(CONCATENATE(BO$4,"+++"),Stac!$T81))=FALSE,"+++","++"),"+")," ")," ")</f>
        <v/>
      </c>
      <c r="BP81" s="47" t="str">
        <f>IF(ISERR(FIND(BP$4,Stac!$T81))=FALSE,IF(ISERR(FIND(CONCATENATE(BP$4,"+"),Stac!$T81))=FALSE,IF(ISERR(FIND(CONCATENATE(BP$4,"++"),Stac!$T81))=FALSE,IF(ISERR(FIND(CONCATENATE(BP$4,"+++"),Stac!$T81))=FALSE,"+++","++"),"+")," ")," ")</f>
        <v/>
      </c>
      <c r="BQ81" s="47" t="str">
        <f>IF(ISERR(FIND(BQ$4,Stac!$T81))=FALSE,IF(ISERR(FIND(CONCATENATE(BQ$4,"+"),Stac!$T81))=FALSE,IF(ISERR(FIND(CONCATENATE(BQ$4,"++"),Stac!$T81))=FALSE,IF(ISERR(FIND(CONCATENATE(BQ$4,"+++"),Stac!$T81))=FALSE,"+++","++"),"+")," ")," ")</f>
        <v/>
      </c>
      <c r="BR81" s="47" t="str">
        <f>IF(ISERR(FIND(BR$4,Stac!$T81))=FALSE,IF(ISERR(FIND(CONCATENATE(BR$4,"+"),Stac!$T81))=FALSE,IF(ISERR(FIND(CONCATENATE(BR$4,"++"),Stac!$T81))=FALSE,IF(ISERR(FIND(CONCATENATE(BR$4,"+++"),Stac!$T81))=FALSE,"+++","++"),"+")," ")," ")</f>
        <v/>
      </c>
      <c r="BS81" s="47" t="str">
        <f>IF(ISERR(FIND(BS$4,Stac!$T81))=FALSE,IF(ISERR(FIND(CONCATENATE(BS$4,"+"),Stac!$T81))=FALSE,IF(ISERR(FIND(CONCATENATE(BS$4,"++"),Stac!$T81))=FALSE,IF(ISERR(FIND(CONCATENATE(BS$4,"+++"),Stac!$T81))=FALSE,"+++","++"),"+")," ")," ")</f>
        <v/>
      </c>
      <c r="BT81" s="47" t="str">
        <f>IF(ISERR(FIND(BT$4,Stac!$T81))=FALSE,IF(ISERR(FIND(CONCATENATE(BT$4,"+"),Stac!$T81))=FALSE,IF(ISERR(FIND(CONCATENATE(BT$4,"++"),Stac!$T81))=FALSE,IF(ISERR(FIND(CONCATENATE(BT$4,"+++"),Stac!$T81))=FALSE,"+++","++"),"+")," ")," ")</f>
        <v/>
      </c>
      <c r="BU81" s="47" t="str">
        <f>IF(ISERR(FIND(BU$4,Stac!$T81))=FALSE,IF(ISERR(FIND(CONCATENATE(BU$4,"+"),Stac!$T81))=FALSE,IF(ISERR(FIND(CONCATENATE(BU$4,"++"),Stac!$T81))=FALSE,IF(ISERR(FIND(CONCATENATE(BU$4,"+++"),Stac!$T81))=FALSE,"+++","++"),"+")," ")," ")</f>
        <v/>
      </c>
    </row>
    <row r="82" spans="1:73" ht="16.899999999999999" customHeight="1">
      <c r="A82" s="88" t="str">
        <f>Stac!C82</f>
        <v>Praktyka letnia 3 (8 tyg.)</v>
      </c>
      <c r="B82" s="47" t="str">
        <f>IF(ISERR(FIND(B$4,Stac!$R82))=FALSE,IF(ISERR(FIND(CONCATENATE(B$4,"+"),Stac!$R82))=FALSE,IF(ISERR(FIND(CONCATENATE(B$4,"++"),Stac!$R82))=FALSE,IF(ISERR(FIND(CONCATENATE(B$4,"+++"),Stac!$R82))=FALSE,"+++","++"),"+")," ")," ")</f>
        <v/>
      </c>
      <c r="C82" s="47" t="str">
        <f>IF(ISERR(FIND(C$4,Stac!$R82))=FALSE,IF(ISERR(FIND(CONCATENATE(C$4,"+"),Stac!$R82))=FALSE,IF(ISERR(FIND(CONCATENATE(C$4,"++"),Stac!$R82))=FALSE,IF(ISERR(FIND(CONCATENATE(C$4,"+++"),Stac!$R82))=FALSE,"+++","++"),"+")," ")," ")</f>
        <v/>
      </c>
      <c r="D82" s="47" t="str">
        <f>IF(ISERR(FIND(D$4,Stac!$R82))=FALSE,IF(ISERR(FIND(CONCATENATE(D$4,"+"),Stac!$R82))=FALSE,IF(ISERR(FIND(CONCATENATE(D$4,"++"),Stac!$R82))=FALSE,IF(ISERR(FIND(CONCATENATE(D$4,"+++"),Stac!$R82))=FALSE,"+++","++"),"+")," ")," ")</f>
        <v/>
      </c>
      <c r="E82" s="47" t="str">
        <f>IF(ISERR(FIND(E$4,Stac!$R82))=FALSE,IF(ISERR(FIND(CONCATENATE(E$4,"+"),Stac!$R82))=FALSE,IF(ISERR(FIND(CONCATENATE(E$4,"++"),Stac!$R82))=FALSE,IF(ISERR(FIND(CONCATENATE(E$4,"+++"),Stac!$R82))=FALSE,"+++","++"),"+")," ")," ")</f>
        <v/>
      </c>
      <c r="F82" s="47" t="str">
        <f>IF(ISERR(FIND(F$4,Stac!$R82))=FALSE,IF(ISERR(FIND(CONCATENATE(F$4,"+"),Stac!$R82))=FALSE,IF(ISERR(FIND(CONCATENATE(F$4,"++"),Stac!$R82))=FALSE,IF(ISERR(FIND(CONCATENATE(F$4,"+++"),Stac!$R82))=FALSE,"+++","++"),"+")," ")," ")</f>
        <v/>
      </c>
      <c r="G82" s="47" t="str">
        <f>IF(ISERR(FIND(G$4,Stac!$R82))=FALSE,IF(ISERR(FIND(CONCATENATE(G$4,"+"),Stac!$R82))=FALSE,IF(ISERR(FIND(CONCATENATE(G$4,"++"),Stac!$R82))=FALSE,IF(ISERR(FIND(CONCATENATE(G$4,"+++"),Stac!$R82))=FALSE,"+++","++"),"+")," ")," ")</f>
        <v/>
      </c>
      <c r="H82" s="47" t="str">
        <f>IF(ISERR(FIND(H$4,Stac!$R82))=FALSE,IF(ISERR(FIND(CONCATENATE(H$4,"+"),Stac!$R82))=FALSE,IF(ISERR(FIND(CONCATENATE(H$4,"++"),Stac!$R82))=FALSE,IF(ISERR(FIND(CONCATENATE(H$4,"+++"),Stac!$R82))=FALSE,"+++","++"),"+")," ")," ")</f>
        <v/>
      </c>
      <c r="I82" s="47" t="str">
        <f>IF(ISERR(FIND(I$4,Stac!$R82))=FALSE,IF(ISERR(FIND(CONCATENATE(I$4,"+"),Stac!$R82))=FALSE,IF(ISERR(FIND(CONCATENATE(I$4,"++"),Stac!$R82))=FALSE,IF(ISERR(FIND(CONCATENATE(I$4,"+++"),Stac!$R82))=FALSE,"+++","++"),"+")," ")," ")</f>
        <v/>
      </c>
      <c r="J82" s="47" t="str">
        <f>IF(ISERR(FIND(J$4,Stac!$R82))=FALSE,IF(ISERR(FIND(CONCATENATE(J$4,"+"),Stac!$R82))=FALSE,IF(ISERR(FIND(CONCATENATE(J$4,"++"),Stac!$R82))=FALSE,IF(ISERR(FIND(CONCATENATE(J$4,"+++"),Stac!$R82))=FALSE,"+++","++"),"+")," ")," ")</f>
        <v/>
      </c>
      <c r="K82" s="47" t="str">
        <f>IF(ISERR(FIND(K$4,Stac!$R82))=FALSE,IF(ISERR(FIND(CONCATENATE(K$4,"+"),Stac!$R82))=FALSE,IF(ISERR(FIND(CONCATENATE(K$4,"++"),Stac!$R82))=FALSE,IF(ISERR(FIND(CONCATENATE(K$4,"+++"),Stac!$R82))=FALSE,"+++","++"),"+")," ")," ")</f>
        <v/>
      </c>
      <c r="L82" s="47" t="str">
        <f>IF(ISERR(FIND(L$4,Stac!$R82))=FALSE,IF(ISERR(FIND(CONCATENATE(L$4,"+"),Stac!$R82))=FALSE,IF(ISERR(FIND(CONCATENATE(L$4,"++"),Stac!$R82))=FALSE,IF(ISERR(FIND(CONCATENATE(L$4,"+++"),Stac!$R82))=FALSE,"+++","++"),"+")," ")," ")</f>
        <v/>
      </c>
      <c r="M82" s="47" t="str">
        <f>IF(ISERR(FIND(M$4,Stac!$R82))=FALSE,IF(ISERR(FIND(CONCATENATE(M$4,"+"),Stac!$R82))=FALSE,IF(ISERR(FIND(CONCATENATE(M$4,"++"),Stac!$R82))=FALSE,IF(ISERR(FIND(CONCATENATE(M$4,"+++"),Stac!$R82))=FALSE,"+++","++"),"+")," ")," ")</f>
        <v/>
      </c>
      <c r="N82" s="47" t="str">
        <f>IF(ISERR(FIND(N$4,Stac!$R82))=FALSE,IF(ISERR(FIND(CONCATENATE(N$4,"+"),Stac!$R82))=FALSE,IF(ISERR(FIND(CONCATENATE(N$4,"++"),Stac!$R82))=FALSE,IF(ISERR(FIND(CONCATENATE(N$4,"+++"),Stac!$R82))=FALSE,"+++","++"),"+")," ")," ")</f>
        <v/>
      </c>
      <c r="O82" s="47" t="str">
        <f>IF(ISERR(FIND(O$4,Stac!$R82))=FALSE,IF(ISERR(FIND(CONCATENATE(O$4,"+"),Stac!$R82))=FALSE,IF(ISERR(FIND(CONCATENATE(O$4,"++"),Stac!$R82))=FALSE,IF(ISERR(FIND(CONCATENATE(O$4,"+++"),Stac!$R82))=FALSE,"+++","++"),"+")," ")," ")</f>
        <v/>
      </c>
      <c r="P82" s="47" t="str">
        <f>IF(ISERR(FIND(P$4,Stac!$R82))=FALSE,IF(ISERR(FIND(CONCATENATE(P$4,"+"),Stac!$R82))=FALSE,IF(ISERR(FIND(CONCATENATE(P$4,"++"),Stac!$R82))=FALSE,IF(ISERR(FIND(CONCATENATE(P$4,"+++"),Stac!$R82))=FALSE,"+++","++"),"+")," ")," ")</f>
        <v/>
      </c>
      <c r="Q82" s="47" t="str">
        <f>IF(ISERR(FIND(Q$4,Stac!$R82))=FALSE,IF(ISERR(FIND(CONCATENATE(Q$4,"+"),Stac!$R82))=FALSE,IF(ISERR(FIND(CONCATENATE(Q$4,"++"),Stac!$R82))=FALSE,IF(ISERR(FIND(CONCATENATE(Q$4,"+++"),Stac!$R82))=FALSE,"+++","++"),"+")," ")," ")</f>
        <v/>
      </c>
      <c r="R82" s="47" t="str">
        <f>IF(ISERR(FIND(R$4,Stac!$R82))=FALSE,IF(ISERR(FIND(CONCATENATE(R$4,"+"),Stac!$R82))=FALSE,IF(ISERR(FIND(CONCATENATE(R$4,"++"),Stac!$R82))=FALSE,IF(ISERR(FIND(CONCATENATE(R$4,"+++"),Stac!$R82))=FALSE,"+++","++"),"+")," ")," ")</f>
        <v/>
      </c>
      <c r="S82" s="47" t="str">
        <f>IF(ISERR(FIND(S$4,Stac!$R82))=FALSE,IF(ISERR(FIND(CONCATENATE(S$4,"+"),Stac!$R82))=FALSE,IF(ISERR(FIND(CONCATENATE(S$4,"++"),Stac!$R82))=FALSE,IF(ISERR(FIND(CONCATENATE(S$4,"+++"),Stac!$R82))=FALSE,"+++","++"),"+")," ")," ")</f>
        <v/>
      </c>
      <c r="T82" s="47" t="str">
        <f>IF(ISERR(FIND(T$4,Stac!$R82))=FALSE,IF(ISERR(FIND(CONCATENATE(T$4,"+"),Stac!$R82))=FALSE,IF(ISERR(FIND(CONCATENATE(T$4,"++"),Stac!$R82))=FALSE,IF(ISERR(FIND(CONCATENATE(T$4,"+++"),Stac!$R82))=FALSE,"+++","++"),"+")," ")," ")</f>
        <v/>
      </c>
      <c r="U82" s="47" t="str">
        <f>IF(ISERR(FIND(U$4,Stac!$R82))=FALSE,IF(ISERR(FIND(CONCATENATE(U$4,"+"),Stac!$R82))=FALSE,IF(ISERR(FIND(CONCATENATE(U$4,"++"),Stac!$R82))=FALSE,IF(ISERR(FIND(CONCATENATE(U$4,"+++"),Stac!$R82))=FALSE,"+++","++"),"+")," ")," ")</f>
        <v/>
      </c>
      <c r="V82" s="47" t="str">
        <f>IF(ISERR(FIND(V$4,Stac!$R82))=FALSE,IF(ISERR(FIND(CONCATENATE(V$4,"+"),Stac!$R82))=FALSE,IF(ISERR(FIND(CONCATENATE(V$4,"++"),Stac!$R82))=FALSE,IF(ISERR(FIND(CONCATENATE(V$4,"+++"),Stac!$R82))=FALSE,"+++","++"),"+")," ")," ")</f>
        <v>++</v>
      </c>
      <c r="W82" s="47" t="str">
        <f>IF(ISERR(FIND(W$4,Stac!$R82))=FALSE,IF(ISERR(FIND(CONCATENATE(W$4,"+"),Stac!$R82))=FALSE,IF(ISERR(FIND(CONCATENATE(W$4,"++"),Stac!$R82))=FALSE,IF(ISERR(FIND(CONCATENATE(W$4,"+++"),Stac!$R82))=FALSE,"+++","++"),"+")," ")," ")</f>
        <v/>
      </c>
      <c r="X82" s="47" t="str">
        <f>IF(ISERR(FIND(X$4,Stac!$R82))=FALSE,IF(ISERR(FIND(CONCATENATE(X$4,"+"),Stac!$R82))=FALSE,IF(ISERR(FIND(CONCATENATE(X$4,"++"),Stac!$R82))=FALSE,IF(ISERR(FIND(CONCATENATE(X$4,"+++"),Stac!$R82))=FALSE,"+++","++"),"+")," ")," ")</f>
        <v/>
      </c>
      <c r="Y82" s="47" t="str">
        <f>IF(ISERR(FIND(Y$4,Stac!$R82))=FALSE,IF(ISERR(FIND(CONCATENATE(Y$4,"+"),Stac!$R82))=FALSE,IF(ISERR(FIND(CONCATENATE(Y$4,"++"),Stac!$R82))=FALSE,IF(ISERR(FIND(CONCATENATE(Y$4,"+++"),Stac!$R82))=FALSE,"+++","++"),"+")," ")," ")</f>
        <v>++</v>
      </c>
      <c r="Z82" s="47" t="str">
        <f>IF(ISERR(FIND(Z$4,Stac!$R82))=FALSE,IF(ISERR(FIND(CONCATENATE(Z$4,"+"),Stac!$R82))=FALSE,IF(ISERR(FIND(CONCATENATE(Z$4,"++"),Stac!$R82))=FALSE,IF(ISERR(FIND(CONCATENATE(Z$4,"+++"),Stac!$R82))=FALSE,"+++","++"),"+")," ")," ")</f>
        <v>++</v>
      </c>
      <c r="AA82" s="47" t="str">
        <f>IF(ISERR(FIND(AA$4,Stac!$R82))=FALSE,IF(ISERR(FIND(CONCATENATE(AA$4,"+"),Stac!$R82))=FALSE,IF(ISERR(FIND(CONCATENATE(AA$4,"++"),Stac!$R82))=FALSE,IF(ISERR(FIND(CONCATENATE(AA$4,"+++"),Stac!$R82))=FALSE,"+++","++"),"+")," ")," ")</f>
        <v>++</v>
      </c>
      <c r="AB82" s="47" t="str">
        <f>IF(ISERR(FIND(AB$4,Stac!$R82))=FALSE,IF(ISERR(FIND(CONCATENATE(AB$4,"+"),Stac!$R82))=FALSE,IF(ISERR(FIND(CONCATENATE(AB$4,"++"),Stac!$R82))=FALSE,IF(ISERR(FIND(CONCATENATE(AB$4,"+++"),Stac!$R82))=FALSE,"+++","++"),"+")," ")," ")</f>
        <v>++</v>
      </c>
      <c r="AC82" s="47" t="str">
        <f>IF(ISERR(FIND(AC$4,Stac!$R82))=FALSE,IF(ISERR(FIND(CONCATENATE(AC$4,"+"),Stac!$R82))=FALSE,IF(ISERR(FIND(CONCATENATE(AC$4,"++"),Stac!$R82))=FALSE,IF(ISERR(FIND(CONCATENATE(AC$4,"+++"),Stac!$R82))=FALSE,"+++","++"),"+")," ")," ")</f>
        <v/>
      </c>
      <c r="AD82" s="88" t="str">
        <f>Stac!C82</f>
        <v>Praktyka letnia 3 (8 tyg.)</v>
      </c>
      <c r="AE82" s="47" t="str">
        <f>IF(ISERR(FIND(AE$4,Stac!$S82))=FALSE,IF(ISERR(FIND(CONCATENATE(AE$4,"+"),Stac!$S82))=FALSE,IF(ISERR(FIND(CONCATENATE(AE$4,"++"),Stac!$S82))=FALSE,IF(ISERR(FIND(CONCATENATE(AE$4,"+++"),Stac!$S82))=FALSE,"+++","++"),"+")," ")," ")</f>
        <v/>
      </c>
      <c r="AF82" s="47" t="str">
        <f>IF(ISERR(FIND(AF$4,Stac!$S82))=FALSE,IF(ISERR(FIND(CONCATENATE(AF$4,"+"),Stac!$S82))=FALSE,IF(ISERR(FIND(CONCATENATE(AF$4,"++"),Stac!$S82))=FALSE,IF(ISERR(FIND(CONCATENATE(AF$4,"+++"),Stac!$S82))=FALSE,"+++","++"),"+")," ")," ")</f>
        <v>+</v>
      </c>
      <c r="AG82" s="47" t="str">
        <f>IF(ISERR(FIND(AG$4,Stac!$S82))=FALSE,IF(ISERR(FIND(CONCATENATE(AG$4,"+"),Stac!$S82))=FALSE,IF(ISERR(FIND(CONCATENATE(AG$4,"++"),Stac!$S82))=FALSE,IF(ISERR(FIND(CONCATENATE(AG$4,"+++"),Stac!$S82))=FALSE,"+++","++"),"+")," ")," ")</f>
        <v/>
      </c>
      <c r="AH82" s="47" t="str">
        <f>IF(ISERR(FIND(AH$4,Stac!$S82))=FALSE,IF(ISERR(FIND(CONCATENATE(AH$4,"+"),Stac!$S82))=FALSE,IF(ISERR(FIND(CONCATENATE(AH$4,"++"),Stac!$S82))=FALSE,IF(ISERR(FIND(CONCATENATE(AH$4,"+++"),Stac!$S82))=FALSE,"+++","++"),"+")," ")," ")</f>
        <v/>
      </c>
      <c r="AI82" s="47" t="str">
        <f>IF(ISERR(FIND(AI$4,Stac!$S82))=FALSE,IF(ISERR(FIND(CONCATENATE(AI$4,"+"),Stac!$S82))=FALSE,IF(ISERR(FIND(CONCATENATE(AI$4,"++"),Stac!$S82))=FALSE,IF(ISERR(FIND(CONCATENATE(AI$4,"+++"),Stac!$S82))=FALSE,"+++","++"),"+")," ")," ")</f>
        <v/>
      </c>
      <c r="AJ82" s="47" t="str">
        <f>IF(ISERR(FIND(AJ$4,Stac!$S82))=FALSE,IF(ISERR(FIND(CONCATENATE(AJ$4,"+"),Stac!$S82))=FALSE,IF(ISERR(FIND(CONCATENATE(AJ$4,"++"),Stac!$S82))=FALSE,IF(ISERR(FIND(CONCATENATE(AJ$4,"+++"),Stac!$S82))=FALSE,"+++","++"),"+")," ")," ")</f>
        <v/>
      </c>
      <c r="AK82" s="47" t="str">
        <f>IF(ISERR(FIND(AK$4,Stac!$S82))=FALSE,IF(ISERR(FIND(CONCATENATE(AK$4,"+"),Stac!$S82))=FALSE,IF(ISERR(FIND(CONCATENATE(AK$4,"++"),Stac!$S82))=FALSE,IF(ISERR(FIND(CONCATENATE(AK$4,"+++"),Stac!$S82))=FALSE,"+++","++"),"+")," ")," ")</f>
        <v/>
      </c>
      <c r="AL82" s="47" t="str">
        <f>IF(ISERR(FIND(AL$4,Stac!$S82))=FALSE,IF(ISERR(FIND(CONCATENATE(AL$4,"+"),Stac!$S82))=FALSE,IF(ISERR(FIND(CONCATENATE(AL$4,"++"),Stac!$S82))=FALSE,IF(ISERR(FIND(CONCATENATE(AL$4,"+++"),Stac!$S82))=FALSE,"+++","++"),"+")," ")," ")</f>
        <v/>
      </c>
      <c r="AM82" s="47" t="str">
        <f>IF(ISERR(FIND(AM$4,Stac!$S82))=FALSE,IF(ISERR(FIND(CONCATENATE(AM$4,"+"),Stac!$S82))=FALSE,IF(ISERR(FIND(CONCATENATE(AM$4,"++"),Stac!$S82))=FALSE,IF(ISERR(FIND(CONCATENATE(AM$4,"+++"),Stac!$S82))=FALSE,"+++","++"),"+")," ")," ")</f>
        <v/>
      </c>
      <c r="AN82" s="47" t="str">
        <f>IF(ISERR(FIND(AN$4,Stac!$S82))=FALSE,IF(ISERR(FIND(CONCATENATE(AN$4,"+"),Stac!$S82))=FALSE,IF(ISERR(FIND(CONCATENATE(AN$4,"++"),Stac!$S82))=FALSE,IF(ISERR(FIND(CONCATENATE(AN$4,"+++"),Stac!$S82))=FALSE,"+++","++"),"+")," ")," ")</f>
        <v/>
      </c>
      <c r="AO82" s="47" t="str">
        <f>IF(ISERR(FIND(AO$4,Stac!$S82))=FALSE,IF(ISERR(FIND(CONCATENATE(AO$4,"+"),Stac!$S82))=FALSE,IF(ISERR(FIND(CONCATENATE(AO$4,"++"),Stac!$S82))=FALSE,IF(ISERR(FIND(CONCATENATE(AO$4,"+++"),Stac!$S82))=FALSE,"+++","++"),"+")," ")," ")</f>
        <v/>
      </c>
      <c r="AP82" s="47" t="str">
        <f>IF(ISERR(FIND(AP$4,Stac!$S82))=FALSE,IF(ISERR(FIND(CONCATENATE(AP$4,"+"),Stac!$S82))=FALSE,IF(ISERR(FIND(CONCATENATE(AP$4,"++"),Stac!$S82))=FALSE,IF(ISERR(FIND(CONCATENATE(AP$4,"+++"),Stac!$S82))=FALSE,"+++","++"),"+")," ")," ")</f>
        <v/>
      </c>
      <c r="AQ82" s="47" t="str">
        <f>IF(ISERR(FIND(AQ$4,Stac!$S82))=FALSE,IF(ISERR(FIND(CONCATENATE(AQ$4,"+"),Stac!$S82))=FALSE,IF(ISERR(FIND(CONCATENATE(AQ$4,"++"),Stac!$S82))=FALSE,IF(ISERR(FIND(CONCATENATE(AQ$4,"+++"),Stac!$S82))=FALSE,"+++","++"),"+")," ")," ")</f>
        <v/>
      </c>
      <c r="AR82" s="47" t="str">
        <f>IF(ISERR(FIND(AR$4,Stac!$S82))=FALSE,IF(ISERR(FIND(CONCATENATE(AR$4,"+"),Stac!$S82))=FALSE,IF(ISERR(FIND(CONCATENATE(AR$4,"++"),Stac!$S82))=FALSE,IF(ISERR(FIND(CONCATENATE(AR$4,"+++"),Stac!$S82))=FALSE,"+++","++"),"+")," ")," ")</f>
        <v/>
      </c>
      <c r="AS82" s="47" t="str">
        <f>IF(ISERR(FIND(AS$4,Stac!$S82))=FALSE,IF(ISERR(FIND(CONCATENATE(AS$4,"+"),Stac!$S82))=FALSE,IF(ISERR(FIND(CONCATENATE(AS$4,"++"),Stac!$S82))=FALSE,IF(ISERR(FIND(CONCATENATE(AS$4,"+++"),Stac!$S82))=FALSE,"+++","++"),"+")," ")," ")</f>
        <v/>
      </c>
      <c r="AT82" s="47" t="str">
        <f>IF(ISERR(FIND(AT$4,Stac!$S82))=FALSE,IF(ISERR(FIND(CONCATENATE(AT$4,"+"),Stac!$S82))=FALSE,IF(ISERR(FIND(CONCATENATE(AT$4,"++"),Stac!$S82))=FALSE,IF(ISERR(FIND(CONCATENATE(AT$4,"+++"),Stac!$S82))=FALSE,"+++","++"),"+")," ")," ")</f>
        <v/>
      </c>
      <c r="AU82" s="47" t="str">
        <f>IF(ISERR(FIND(AU$4,Stac!$S82))=FALSE,IF(ISERR(FIND(CONCATENATE(AU$4,"+"),Stac!$S82))=FALSE,IF(ISERR(FIND(CONCATENATE(AU$4,"++"),Stac!$S82))=FALSE,IF(ISERR(FIND(CONCATENATE(AU$4,"+++"),Stac!$S82))=FALSE,"+++","++"),"+")," ")," ")</f>
        <v/>
      </c>
      <c r="AV82" s="47" t="str">
        <f>IF(ISERR(FIND(AV$4,Stac!$S82))=FALSE,IF(ISERR(FIND(CONCATENATE(AV$4,"+"),Stac!$S82))=FALSE,IF(ISERR(FIND(CONCATENATE(AV$4,"++"),Stac!$S82))=FALSE,IF(ISERR(FIND(CONCATENATE(AV$4,"+++"),Stac!$S82))=FALSE,"+++","++"),"+")," ")," ")</f>
        <v/>
      </c>
      <c r="AW82" s="47" t="str">
        <f>IF(ISERR(FIND(AW$4,Stac!$S82))=FALSE,IF(ISERR(FIND(CONCATENATE(AW$4,"+"),Stac!$S82))=FALSE,IF(ISERR(FIND(CONCATENATE(AW$4,"++"),Stac!$S82))=FALSE,IF(ISERR(FIND(CONCATENATE(AW$4,"+++"),Stac!$S82))=FALSE,"+++","++"),"+")," ")," ")</f>
        <v>+</v>
      </c>
      <c r="AX82" s="47" t="str">
        <f>IF(ISERR(FIND(AX$4,Stac!$S82))=FALSE,IF(ISERR(FIND(CONCATENATE(AX$4,"+"),Stac!$S82))=FALSE,IF(ISERR(FIND(CONCATENATE(AX$4,"++"),Stac!$S82))=FALSE,IF(ISERR(FIND(CONCATENATE(AX$4,"+++"),Stac!$S82))=FALSE,"+++","++"),"+")," ")," ")</f>
        <v/>
      </c>
      <c r="AY82" s="47" t="str">
        <f>IF(ISERR(FIND(AY$4,Stac!$S82))=FALSE,IF(ISERR(FIND(CONCATENATE(AY$4,"+"),Stac!$S82))=FALSE,IF(ISERR(FIND(CONCATENATE(AY$4,"++"),Stac!$S82))=FALSE,IF(ISERR(FIND(CONCATENATE(AY$4,"+++"),Stac!$S82))=FALSE,"+++","++"),"+")," ")," ")</f>
        <v/>
      </c>
      <c r="AZ82" s="47" t="str">
        <f>IF(ISERR(FIND(AZ$4,Stac!$S82))=FALSE,IF(ISERR(FIND(CONCATENATE(AZ$4,"+"),Stac!$S82))=FALSE,IF(ISERR(FIND(CONCATENATE(AZ$4,"++"),Stac!$S82))=FALSE,IF(ISERR(FIND(CONCATENATE(AZ$4,"+++"),Stac!$S82))=FALSE,"+++","++"),"+")," ")," ")</f>
        <v/>
      </c>
      <c r="BA82" s="47" t="str">
        <f>IF(ISERR(FIND(BA$4,Stac!$S82))=FALSE,IF(ISERR(FIND(CONCATENATE(BA$4,"+"),Stac!$S82))=FALSE,IF(ISERR(FIND(CONCATENATE(BA$4,"++"),Stac!$S82))=FALSE,IF(ISERR(FIND(CONCATENATE(BA$4,"+++"),Stac!$S82))=FALSE,"+++","++"),"+")," ")," ")</f>
        <v>+</v>
      </c>
      <c r="BB82" s="47" t="str">
        <f>IF(ISERR(FIND(BB$4,Stac!$S82))=FALSE,IF(ISERR(FIND(CONCATENATE(BB$4,"+"),Stac!$S82))=FALSE,IF(ISERR(FIND(CONCATENATE(BB$4,"++"),Stac!$S82))=FALSE,IF(ISERR(FIND(CONCATENATE(BB$4,"+++"),Stac!$S82))=FALSE,"+++","++"),"+")," ")," ")</f>
        <v/>
      </c>
      <c r="BC82" s="47" t="str">
        <f>IF(ISERR(FIND(BC$4,Stac!$S82))=FALSE,IF(ISERR(FIND(CONCATENATE(BC$4,"+"),Stac!$S82))=FALSE,IF(ISERR(FIND(CONCATENATE(BC$4,"++"),Stac!$S82))=FALSE,IF(ISERR(FIND(CONCATENATE(BC$4,"+++"),Stac!$S82))=FALSE,"+++","++"),"+")," ")," ")</f>
        <v/>
      </c>
      <c r="BD82" s="47" t="str">
        <f>IF(ISERR(FIND(BD$4,Stac!$S82))=FALSE,IF(ISERR(FIND(CONCATENATE(BD$4,"+"),Stac!$S82))=FALSE,IF(ISERR(FIND(CONCATENATE(BD$4,"++"),Stac!$S82))=FALSE,IF(ISERR(FIND(CONCATENATE(BD$4,"+++"),Stac!$S82))=FALSE,"+++","++"),"+")," ")," ")</f>
        <v/>
      </c>
      <c r="BE82" s="47" t="str">
        <f>IF(ISERR(FIND(BE$4,Stac!$S82))=FALSE,IF(ISERR(FIND(CONCATENATE(BE$4,"+"),Stac!$S82))=FALSE,IF(ISERR(FIND(CONCATENATE(BE$4,"++"),Stac!$S82))=FALSE,IF(ISERR(FIND(CONCATENATE(BE$4,"+++"),Stac!$S82))=FALSE,"+++","++"),"+")," ")," ")</f>
        <v/>
      </c>
      <c r="BF82" s="47" t="str">
        <f>IF(ISERR(FIND(BF$4,Stac!$S82))=FALSE,IF(ISERR(FIND(CONCATENATE(BF$4,"+"),Stac!$S82))=FALSE,IF(ISERR(FIND(CONCATENATE(BF$4,"++"),Stac!$S82))=FALSE,IF(ISERR(FIND(CONCATENATE(BF$4,"+++"),Stac!$S82))=FALSE,"+++","++"),"+")," ")," ")</f>
        <v/>
      </c>
      <c r="BG82" s="47" t="str">
        <f>IF(ISERR(FIND(BG$4,Stac!$S82))=FALSE,IF(ISERR(FIND(CONCATENATE(BG$4,"+"),Stac!$S82))=FALSE,IF(ISERR(FIND(CONCATENATE(BG$4,"++"),Stac!$S82))=FALSE,IF(ISERR(FIND(CONCATENATE(BG$4,"+++"),Stac!$S82))=FALSE,"+++","++"),"+")," ")," ")</f>
        <v/>
      </c>
      <c r="BH82" s="47" t="str">
        <f>IF(ISERR(FIND(BH$4,Stac!$S82))=FALSE,IF(ISERR(FIND(CONCATENATE(BH$4,"+"),Stac!$S82))=FALSE,IF(ISERR(FIND(CONCATENATE(BH$4,"++"),Stac!$S82))=FALSE,IF(ISERR(FIND(CONCATENATE(BH$4,"+++"),Stac!$S82))=FALSE,"+++","++"),"+")," ")," ")</f>
        <v/>
      </c>
      <c r="BI82" s="47" t="str">
        <f>IF(ISERR(FIND(BI$4,Stac!$S82))=FALSE,IF(ISERR(FIND(CONCATENATE(BI$4,"+"),Stac!$S82))=FALSE,IF(ISERR(FIND(CONCATENATE(BI$4,"++"),Stac!$S82))=FALSE,IF(ISERR(FIND(CONCATENATE(BI$4,"+++"),Stac!$S82))=FALSE,"+++","++"),"+")," ")," ")</f>
        <v/>
      </c>
      <c r="BJ82" s="47" t="str">
        <f>IF(ISERR(FIND(BJ$4,Stac!$S82))=FALSE,IF(ISERR(FIND(CONCATENATE(BJ$4,"+"),Stac!$S82))=FALSE,IF(ISERR(FIND(CONCATENATE(BJ$4,"++"),Stac!$S82))=FALSE,IF(ISERR(FIND(CONCATENATE(BJ$4,"+++"),Stac!$S82))=FALSE,"+++","++"),"+")," ")," ")</f>
        <v/>
      </c>
      <c r="BK82" s="47" t="str">
        <f>IF(ISERR(FIND(BK$4,Stac!$S82))=FALSE,IF(ISERR(FIND(CONCATENATE(BK$4,"+"),Stac!$S82))=FALSE,IF(ISERR(FIND(CONCATENATE(BK$4,"++"),Stac!$S82))=FALSE,IF(ISERR(FIND(CONCATENATE(BK$4,"+++"),Stac!$S82))=FALSE,"+++","++"),"+")," ")," ")</f>
        <v/>
      </c>
      <c r="BL82" s="47" t="str">
        <f>IF(ISERR(FIND(BL$4,Stac!$S82))=FALSE,IF(ISERR(FIND(CONCATENATE(BL$4,"+"),Stac!$S82))=FALSE,IF(ISERR(FIND(CONCATENATE(BL$4,"++"),Stac!$S82))=FALSE,IF(ISERR(FIND(CONCATENATE(BL$4,"+++"),Stac!$S82))=FALSE,"+++","++"),"+")," ")," ")</f>
        <v/>
      </c>
      <c r="BM82" s="47" t="str">
        <f>IF(ISERR(FIND(BM$4,Stac!$S82))=FALSE,IF(ISERR(FIND(CONCATENATE(BM$4,"+"),Stac!$S82))=FALSE,IF(ISERR(FIND(CONCATENATE(BM$4,"++"),Stac!$S82))=FALSE,IF(ISERR(FIND(CONCATENATE(BM$4,"+++"),Stac!$S82))=FALSE,"+++","++"),"+")," ")," ")</f>
        <v/>
      </c>
      <c r="BN82" s="88" t="str">
        <f>Stac!C82</f>
        <v>Praktyka letnia 3 (8 tyg.)</v>
      </c>
      <c r="BO82" s="47" t="str">
        <f>IF(ISERR(FIND(BO$4,Stac!$T82))=FALSE,IF(ISERR(FIND(CONCATENATE(BO$4,"+"),Stac!$T82))=FALSE,IF(ISERR(FIND(CONCATENATE(BO$4,"++"),Stac!$T82))=FALSE,IF(ISERR(FIND(CONCATENATE(BO$4,"+++"),Stac!$T82))=FALSE,"+++","++"),"+")," ")," ")</f>
        <v/>
      </c>
      <c r="BP82" s="47" t="str">
        <f>IF(ISERR(FIND(BP$4,Stac!$T82))=FALSE,IF(ISERR(FIND(CONCATENATE(BP$4,"+"),Stac!$T82))=FALSE,IF(ISERR(FIND(CONCATENATE(BP$4,"++"),Stac!$T82))=FALSE,IF(ISERR(FIND(CONCATENATE(BP$4,"+++"),Stac!$T82))=FALSE,"+++","++"),"+")," ")," ")</f>
        <v>+++</v>
      </c>
      <c r="BQ82" s="47" t="str">
        <f>IF(ISERR(FIND(BQ$4,Stac!$T82))=FALSE,IF(ISERR(FIND(CONCATENATE(BQ$4,"+"),Stac!$T82))=FALSE,IF(ISERR(FIND(CONCATENATE(BQ$4,"++"),Stac!$T82))=FALSE,IF(ISERR(FIND(CONCATENATE(BQ$4,"+++"),Stac!$T82))=FALSE,"+++","++"),"+")," ")," ")</f>
        <v>+++</v>
      </c>
      <c r="BR82" s="47" t="str">
        <f>IF(ISERR(FIND(BR$4,Stac!$T82))=FALSE,IF(ISERR(FIND(CONCATENATE(BR$4,"+"),Stac!$T82))=FALSE,IF(ISERR(FIND(CONCATENATE(BR$4,"++"),Stac!$T82))=FALSE,IF(ISERR(FIND(CONCATENATE(BR$4,"+++"),Stac!$T82))=FALSE,"+++","++"),"+")," ")," ")</f>
        <v>+++</v>
      </c>
      <c r="BS82" s="47" t="str">
        <f>IF(ISERR(FIND(BS$4,Stac!$T82))=FALSE,IF(ISERR(FIND(CONCATENATE(BS$4,"+"),Stac!$T82))=FALSE,IF(ISERR(FIND(CONCATENATE(BS$4,"++"),Stac!$T82))=FALSE,IF(ISERR(FIND(CONCATENATE(BS$4,"+++"),Stac!$T82))=FALSE,"+++","++"),"+")," ")," ")</f>
        <v>+++</v>
      </c>
      <c r="BT82" s="47" t="str">
        <f>IF(ISERR(FIND(BT$4,Stac!$T82))=FALSE,IF(ISERR(FIND(CONCATENATE(BT$4,"+"),Stac!$T82))=FALSE,IF(ISERR(FIND(CONCATENATE(BT$4,"++"),Stac!$T82))=FALSE,IF(ISERR(FIND(CONCATENATE(BT$4,"+++"),Stac!$T82))=FALSE,"+++","++"),"+")," ")," ")</f>
        <v>++</v>
      </c>
      <c r="BU82" s="47" t="str">
        <f>IF(ISERR(FIND(BU$4,Stac!$T82))=FALSE,IF(ISERR(FIND(CONCATENATE(BU$4,"+"),Stac!$T82))=FALSE,IF(ISERR(FIND(CONCATENATE(BU$4,"++"),Stac!$T82))=FALSE,IF(ISERR(FIND(CONCATENATE(BU$4,"+++"),Stac!$T82))=FALSE,"+++","++"),"+")," ")," ")</f>
        <v/>
      </c>
    </row>
    <row r="83" spans="1:73">
      <c r="A83" s="88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89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89"/>
      <c r="BO83" s="47"/>
      <c r="BP83" s="47"/>
      <c r="BQ83" s="47"/>
      <c r="BR83" s="47"/>
      <c r="BS83" s="47"/>
      <c r="BT83" s="47"/>
      <c r="BU83" s="47"/>
    </row>
    <row r="84" spans="1:73">
      <c r="A84" s="88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89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89"/>
      <c r="BO84" s="47"/>
      <c r="BP84" s="47"/>
      <c r="BQ84" s="47"/>
      <c r="BR84" s="47"/>
      <c r="BS84" s="47"/>
      <c r="BT84" s="47"/>
      <c r="BU84" s="47"/>
    </row>
    <row r="85" spans="1:73">
      <c r="A85" s="88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89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89"/>
      <c r="BO85" s="47"/>
      <c r="BP85" s="47"/>
      <c r="BQ85" s="47"/>
      <c r="BR85" s="47"/>
      <c r="BS85" s="47"/>
      <c r="BT85" s="47"/>
      <c r="BU85" s="47"/>
    </row>
    <row r="86" spans="1:73">
      <c r="A86" s="88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89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89"/>
      <c r="BO86" s="47"/>
      <c r="BP86" s="47"/>
      <c r="BQ86" s="47"/>
      <c r="BR86" s="47"/>
      <c r="BS86" s="47"/>
      <c r="BT86" s="47"/>
      <c r="BU86" s="47"/>
    </row>
    <row r="87" spans="1:73" ht="0.6" customHeight="1">
      <c r="A87" s="88" t="e">
        <f>Stac!#REF!</f>
        <v>#REF!</v>
      </c>
      <c r="B87" s="47" t="str">
        <f>IF(ISERR(FIND(B$4,Stac!$R93))=FALSE,IF(ISERR(FIND(CONCATENATE(B$4,"+"),Stac!$R93))=FALSE,IF(ISERR(FIND(CONCATENATE(B$4,"++"),Stac!$R93))=FALSE,IF(ISERR(FIND(CONCATENATE(B$4,"+++"),Stac!$R93))=FALSE,"+++","++"),"+"),"+")," ")</f>
        <v/>
      </c>
      <c r="C87" s="47" t="str">
        <f>IF(ISERR(FIND(C$4,Stac!#REF!))=FALSE,IF(ISERR(FIND(CONCATENATE(C$4,"+"),Stac!#REF!))=FALSE,IF(ISERR(FIND(CONCATENATE(C$4,"++"),Stac!#REF!))=FALSE,IF(ISERR(FIND(CONCATENATE(C$4,"+++"),Stac!#REF!))=FALSE,"+++","++"),"+"),"-"),"-")</f>
        <v>-</v>
      </c>
      <c r="D87" s="47" t="str">
        <f>IF(ISERR(FIND(D$4,Stac!#REF!))=FALSE,IF(ISERR(FIND(CONCATENATE(D$4,"+"),Stac!#REF!))=FALSE,IF(ISERR(FIND(CONCATENATE(D$4,"++"),Stac!#REF!))=FALSE,IF(ISERR(FIND(CONCATENATE(D$4,"+++"),Stac!#REF!))=FALSE,"+++","++"),"+"),"-"),"-")</f>
        <v>-</v>
      </c>
      <c r="E87" s="47" t="str">
        <f>IF(ISERR(FIND(E$4,Stac!#REF!))=FALSE,IF(ISERR(FIND(CONCATENATE(E$4,"+"),Stac!#REF!))=FALSE,IF(ISERR(FIND(CONCATENATE(E$4,"++"),Stac!#REF!))=FALSE,IF(ISERR(FIND(CONCATENATE(E$4,"+++"),Stac!#REF!))=FALSE,"+++","++"),"+"),"-"),"-")</f>
        <v>-</v>
      </c>
      <c r="F87" s="47" t="str">
        <f>IF(ISERR(FIND(F$4,Stac!#REF!))=FALSE,IF(ISERR(FIND(CONCATENATE(F$4,"+"),Stac!#REF!))=FALSE,IF(ISERR(FIND(CONCATENATE(F$4,"++"),Stac!#REF!))=FALSE,IF(ISERR(FIND(CONCATENATE(F$4,"+++"),Stac!#REF!))=FALSE,"+++","++"),"+"),"-"),"-")</f>
        <v>-</v>
      </c>
      <c r="G87" s="47" t="str">
        <f>IF(ISERR(FIND(G$4,Stac!#REF!))=FALSE,IF(ISERR(FIND(CONCATENATE(G$4,"+"),Stac!#REF!))=FALSE,IF(ISERR(FIND(CONCATENATE(G$4,"++"),Stac!#REF!))=FALSE,IF(ISERR(FIND(CONCATENATE(G$4,"+++"),Stac!#REF!))=FALSE,"+++","++"),"+"),"-"),"-")</f>
        <v>-</v>
      </c>
      <c r="H87" s="47" t="str">
        <f>IF(ISERR(FIND(H$4,Stac!#REF!))=FALSE,IF(ISERR(FIND(CONCATENATE(H$4,"+"),Stac!#REF!))=FALSE,IF(ISERR(FIND(CONCATENATE(H$4,"++"),Stac!#REF!))=FALSE,IF(ISERR(FIND(CONCATENATE(H$4,"+++"),Stac!#REF!))=FALSE,"+++","++"),"+"),"-"),"-")</f>
        <v>-</v>
      </c>
      <c r="I87" s="47" t="str">
        <f>IF(ISERR(FIND(I$4,Stac!#REF!))=FALSE,IF(ISERR(FIND(CONCATENATE(I$4,"+"),Stac!#REF!))=FALSE,IF(ISERR(FIND(CONCATENATE(I$4,"++"),Stac!#REF!))=FALSE,IF(ISERR(FIND(CONCATENATE(I$4,"+++"),Stac!#REF!))=FALSE,"+++","++"),"+"),"-"),"-")</f>
        <v>-</v>
      </c>
      <c r="J87" s="47" t="str">
        <f>IF(ISERR(FIND(J$4,Stac!#REF!))=FALSE,IF(ISERR(FIND(CONCATENATE(J$4,"+"),Stac!#REF!))=FALSE,IF(ISERR(FIND(CONCATENATE(J$4,"++"),Stac!#REF!))=FALSE,IF(ISERR(FIND(CONCATENATE(J$4,"+++"),Stac!#REF!))=FALSE,"+++","++"),"+"),"-"),"-")</f>
        <v>-</v>
      </c>
      <c r="K87" s="47" t="str">
        <f>IF(ISERR(FIND(K$4,Stac!#REF!))=FALSE,IF(ISERR(FIND(CONCATENATE(K$4,"+"),Stac!#REF!))=FALSE,IF(ISERR(FIND(CONCATENATE(K$4,"++"),Stac!#REF!))=FALSE,IF(ISERR(FIND(CONCATENATE(K$4,"+++"),Stac!#REF!))=FALSE,"+++","++"),"+"),"-"),"-")</f>
        <v>-</v>
      </c>
      <c r="L87" s="47" t="str">
        <f>IF(ISERR(FIND(L$4,Stac!#REF!))=FALSE,IF(ISERR(FIND(CONCATENATE(L$4,"+"),Stac!#REF!))=FALSE,IF(ISERR(FIND(CONCATENATE(L$4,"++"),Stac!#REF!))=FALSE,IF(ISERR(FIND(CONCATENATE(L$4,"+++"),Stac!#REF!))=FALSE,"+++","++"),"+"),"-"),"-")</f>
        <v>-</v>
      </c>
      <c r="M87" s="47" t="str">
        <f>IF(ISERR(FIND(M$4,Stac!#REF!))=FALSE,IF(ISERR(FIND(CONCATENATE(M$4,"+"),Stac!#REF!))=FALSE,IF(ISERR(FIND(CONCATENATE(M$4,"++"),Stac!#REF!))=FALSE,IF(ISERR(FIND(CONCATENATE(M$4,"+++"),Stac!#REF!))=FALSE,"+++","++"),"+"),"-"),"-")</f>
        <v>-</v>
      </c>
      <c r="N87" s="47" t="str">
        <f>IF(ISERR(FIND(N$4,Stac!#REF!))=FALSE,IF(ISERR(FIND(CONCATENATE(N$4,"+"),Stac!#REF!))=FALSE,IF(ISERR(FIND(CONCATENATE(N$4,"++"),Stac!#REF!))=FALSE,IF(ISERR(FIND(CONCATENATE(N$4,"+++"),Stac!#REF!))=FALSE,"+++","++"),"+"),"-"),"-")</f>
        <v>-</v>
      </c>
      <c r="O87" s="47" t="str">
        <f>IF(ISERR(FIND(O$4,Stac!#REF!))=FALSE,IF(ISERR(FIND(CONCATENATE(O$4,"+"),Stac!#REF!))=FALSE,IF(ISERR(FIND(CONCATENATE(O$4,"++"),Stac!#REF!))=FALSE,IF(ISERR(FIND(CONCATENATE(O$4,"+++"),Stac!#REF!))=FALSE,"+++","++"),"+"),"-"),"-")</f>
        <v>-</v>
      </c>
      <c r="P87" s="47" t="str">
        <f>IF(ISERR(FIND(P$4,Stac!#REF!))=FALSE,IF(ISERR(FIND(CONCATENATE(P$4,"+"),Stac!#REF!))=FALSE,IF(ISERR(FIND(CONCATENATE(P$4,"++"),Stac!#REF!))=FALSE,IF(ISERR(FIND(CONCATENATE(P$4,"+++"),Stac!#REF!))=FALSE,"+++","++"),"+"),"-"),"-")</f>
        <v>-</v>
      </c>
      <c r="Q87" s="47" t="str">
        <f>IF(ISERR(FIND(Q$4,Stac!#REF!))=FALSE,IF(ISERR(FIND(CONCATENATE(Q$4,"+"),Stac!#REF!))=FALSE,IF(ISERR(FIND(CONCATENATE(Q$4,"++"),Stac!#REF!))=FALSE,IF(ISERR(FIND(CONCATENATE(Q$4,"+++"),Stac!#REF!))=FALSE,"+++","++"),"+"),"-"),"-")</f>
        <v>-</v>
      </c>
      <c r="R87" s="47" t="str">
        <f>IF(ISERR(FIND(R$4,Stac!#REF!))=FALSE,IF(ISERR(FIND(CONCATENATE(R$4,"+"),Stac!#REF!))=FALSE,IF(ISERR(FIND(CONCATENATE(R$4,"++"),Stac!#REF!))=FALSE,IF(ISERR(FIND(CONCATENATE(R$4,"+++"),Stac!#REF!))=FALSE,"+++","++"),"+"),"-"),"-")</f>
        <v>-</v>
      </c>
      <c r="S87" s="47" t="str">
        <f>IF(ISERR(FIND(S$4,Stac!#REF!))=FALSE,IF(ISERR(FIND(CONCATENATE(S$4,"+"),Stac!#REF!))=FALSE,IF(ISERR(FIND(CONCATENATE(S$4,"++"),Stac!#REF!))=FALSE,IF(ISERR(FIND(CONCATENATE(S$4,"+++"),Stac!#REF!))=FALSE,"+++","++"),"+"),"-"),"-")</f>
        <v>-</v>
      </c>
      <c r="T87" s="47" t="str">
        <f>IF(ISERR(FIND(T$4,Stac!#REF!))=FALSE,IF(ISERR(FIND(CONCATENATE(T$4,"+"),Stac!#REF!))=FALSE,IF(ISERR(FIND(CONCATENATE(T$4,"++"),Stac!#REF!))=FALSE,IF(ISERR(FIND(CONCATENATE(T$4,"+++"),Stac!#REF!))=FALSE,"+++","++"),"+"),"-"),"-")</f>
        <v>-</v>
      </c>
      <c r="U87" s="47" t="str">
        <f>IF(ISERR(FIND(U$4,Stac!#REF!))=FALSE,IF(ISERR(FIND(CONCATENATE(U$4,"+"),Stac!#REF!))=FALSE,IF(ISERR(FIND(CONCATENATE(U$4,"++"),Stac!#REF!))=FALSE,IF(ISERR(FIND(CONCATENATE(U$4,"+++"),Stac!#REF!))=FALSE,"+++","++"),"+"),"-"),"-")</f>
        <v>-</v>
      </c>
      <c r="V87" s="47" t="str">
        <f>IF(ISERR(FIND(V$4,Stac!#REF!))=FALSE,IF(ISERR(FIND(CONCATENATE(V$4,"+"),Stac!#REF!))=FALSE,IF(ISERR(FIND(CONCATENATE(V$4,"++"),Stac!#REF!))=FALSE,IF(ISERR(FIND(CONCATENATE(V$4,"+++"),Stac!#REF!))=FALSE,"+++","++"),"+"),"-"),"-")</f>
        <v>-</v>
      </c>
      <c r="W87" s="47" t="str">
        <f>IF(ISERR(FIND(W$4,Stac!#REF!))=FALSE,IF(ISERR(FIND(CONCATENATE(W$4,"+"),Stac!#REF!))=FALSE,IF(ISERR(FIND(CONCATENATE(W$4,"++"),Stac!#REF!))=FALSE,IF(ISERR(FIND(CONCATENATE(W$4,"+++"),Stac!#REF!))=FALSE,"+++","++"),"+"),"-"),"-")</f>
        <v>-</v>
      </c>
      <c r="X87" s="47" t="str">
        <f>IF(ISERR(FIND(X$4,Stac!#REF!))=FALSE,IF(ISERR(FIND(CONCATENATE(X$4,"+"),Stac!#REF!))=FALSE,IF(ISERR(FIND(CONCATENATE(X$4,"++"),Stac!#REF!))=FALSE,IF(ISERR(FIND(CONCATENATE(X$4,"+++"),Stac!#REF!))=FALSE,"+++","++"),"+"),"-"),"-")</f>
        <v>-</v>
      </c>
      <c r="Y87" s="47" t="str">
        <f>IF(ISERR(FIND(Y$4,Stac!#REF!))=FALSE,IF(ISERR(FIND(CONCATENATE(Y$4,"+"),Stac!#REF!))=FALSE,IF(ISERR(FIND(CONCATENATE(Y$4,"++"),Stac!#REF!))=FALSE,IF(ISERR(FIND(CONCATENATE(Y$4,"+++"),Stac!#REF!))=FALSE,"+++","++"),"+"),"-"),"-")</f>
        <v>-</v>
      </c>
      <c r="Z87" s="47" t="str">
        <f>IF(ISERR(FIND(Z$4,Stac!#REF!))=FALSE,IF(ISERR(FIND(CONCATENATE(Z$4,"+"),Stac!#REF!))=FALSE,IF(ISERR(FIND(CONCATENATE(Z$4,"++"),Stac!#REF!))=FALSE,IF(ISERR(FIND(CONCATENATE(Z$4,"+++"),Stac!#REF!))=FALSE,"+++","++"),"+"),"-"),"-")</f>
        <v>-</v>
      </c>
      <c r="AA87" s="47" t="str">
        <f>IF(ISERR(FIND(AA$4,Stac!#REF!))=FALSE,IF(ISERR(FIND(CONCATENATE(AA$4,"+"),Stac!#REF!))=FALSE,IF(ISERR(FIND(CONCATENATE(AA$4,"++"),Stac!#REF!))=FALSE,IF(ISERR(FIND(CONCATENATE(AA$4,"+++"),Stac!#REF!))=FALSE,"+++","++"),"+"),"-"),"-")</f>
        <v>-</v>
      </c>
      <c r="AB87" s="47" t="str">
        <f>IF(ISERR(FIND(AB$4,Stac!#REF!))=FALSE,IF(ISERR(FIND(CONCATENATE(AB$4,"+"),Stac!#REF!))=FALSE,IF(ISERR(FIND(CONCATENATE(AB$4,"++"),Stac!#REF!))=FALSE,IF(ISERR(FIND(CONCATENATE(AB$4,"+++"),Stac!#REF!))=FALSE,"+++","++"),"+"),"-"),"-")</f>
        <v>-</v>
      </c>
      <c r="AC87" s="47" t="str">
        <f>IF(ISERR(FIND(AC$4,Stac!#REF!))=FALSE,IF(ISERR(FIND(CONCATENATE(AC$4,"+"),Stac!#REF!))=FALSE,IF(ISERR(FIND(CONCATENATE(AC$4,"++"),Stac!#REF!))=FALSE,IF(ISERR(FIND(CONCATENATE(AC$4,"+++"),Stac!#REF!))=FALSE,"+++","++"),"+"),"-"),"-")</f>
        <v>-</v>
      </c>
      <c r="AD87" s="89" t="e">
        <f>Stac!#REF!</f>
        <v>#REF!</v>
      </c>
      <c r="AE87" s="47" t="str">
        <f>IF(ISERR(FIND(AE$4,Stac!#REF!))=FALSE,IF(ISERR(FIND(CONCATENATE(AE$4,"+"),Stac!#REF!))=FALSE,IF(ISERR(FIND(CONCATENATE(AE$4,"++"),Stac!#REF!))=FALSE,IF(ISERR(FIND(CONCATENATE(AE$4,"+++"),Stac!#REF!))=FALSE,"+++","++"),"+"),"-"),"-")</f>
        <v>-</v>
      </c>
      <c r="AF87" s="47" t="str">
        <f>IF(ISERR(FIND(AF$4,Stac!#REF!))=FALSE,IF(ISERR(FIND(CONCATENATE(AF$4,"+"),Stac!#REF!))=FALSE,IF(ISERR(FIND(CONCATENATE(AF$4,"++"),Stac!#REF!))=FALSE,IF(ISERR(FIND(CONCATENATE(AF$4,"+++"),Stac!#REF!))=FALSE,"+++","++"),"+"),"-"),"-")</f>
        <v>-</v>
      </c>
      <c r="AG87" s="47" t="str">
        <f>IF(ISERR(FIND(AG$4,Stac!#REF!))=FALSE,IF(ISERR(FIND(CONCATENATE(AG$4,"+"),Stac!#REF!))=FALSE,IF(ISERR(FIND(CONCATENATE(AG$4,"++"),Stac!#REF!))=FALSE,IF(ISERR(FIND(CONCATENATE(AG$4,"+++"),Stac!#REF!))=FALSE,"+++","++"),"+"),"-"),"-")</f>
        <v>-</v>
      </c>
      <c r="AH87" s="47" t="str">
        <f>IF(ISERR(FIND(AH$4,Stac!#REF!))=FALSE,IF(ISERR(FIND(CONCATENATE(AH$4,"+"),Stac!#REF!))=FALSE,IF(ISERR(FIND(CONCATENATE(AH$4,"++"),Stac!#REF!))=FALSE,IF(ISERR(FIND(CONCATENATE(AH$4,"+++"),Stac!#REF!))=FALSE,"+++","++"),"+"),"-"),"-")</f>
        <v>-</v>
      </c>
      <c r="AI87" s="47" t="str">
        <f>IF(ISERR(FIND(AI$4,Stac!#REF!))=FALSE,IF(ISERR(FIND(CONCATENATE(AI$4,"+"),Stac!#REF!))=FALSE,IF(ISERR(FIND(CONCATENATE(AI$4,"++"),Stac!#REF!))=FALSE,IF(ISERR(FIND(CONCATENATE(AI$4,"+++"),Stac!#REF!))=FALSE,"+++","++"),"+"),"-"),"-")</f>
        <v>-</v>
      </c>
      <c r="AJ87" s="47" t="str">
        <f>IF(ISERR(FIND(AJ$4,Stac!#REF!))=FALSE,IF(ISERR(FIND(CONCATENATE(AJ$4,"+"),Stac!#REF!))=FALSE,IF(ISERR(FIND(CONCATENATE(AJ$4,"++"),Stac!#REF!))=FALSE,IF(ISERR(FIND(CONCATENATE(AJ$4,"+++"),Stac!#REF!))=FALSE,"+++","++"),"+"),"-"),"-")</f>
        <v>-</v>
      </c>
      <c r="AK87" s="47" t="str">
        <f>IF(ISERR(FIND(AK$4,Stac!#REF!))=FALSE,IF(ISERR(FIND(CONCATENATE(AK$4,"+"),Stac!#REF!))=FALSE,IF(ISERR(FIND(CONCATENATE(AK$4,"++"),Stac!#REF!))=FALSE,IF(ISERR(FIND(CONCATENATE(AK$4,"+++"),Stac!#REF!))=FALSE,"+++","++"),"+"),"-"),"-")</f>
        <v>-</v>
      </c>
      <c r="AL87" s="47" t="str">
        <f>IF(ISERR(FIND(AL$4,Stac!#REF!))=FALSE,IF(ISERR(FIND(CONCATENATE(AL$4,"+"),Stac!#REF!))=FALSE,IF(ISERR(FIND(CONCATENATE(AL$4,"++"),Stac!#REF!))=FALSE,IF(ISERR(FIND(CONCATENATE(AL$4,"+++"),Stac!#REF!))=FALSE,"+++","++"),"+"),"-"),"-")</f>
        <v>-</v>
      </c>
      <c r="AM87" s="47" t="str">
        <f>IF(ISERR(FIND(AM$4,Stac!#REF!))=FALSE,IF(ISERR(FIND(CONCATENATE(AM$4,"+"),Stac!#REF!))=FALSE,IF(ISERR(FIND(CONCATENATE(AM$4,"++"),Stac!#REF!))=FALSE,IF(ISERR(FIND(CONCATENATE(AM$4,"+++"),Stac!#REF!))=FALSE,"+++","++"),"+"),"-"),"-")</f>
        <v>-</v>
      </c>
      <c r="AN87" s="47" t="str">
        <f>IF(ISERR(FIND(AN$4,Stac!#REF!))=FALSE,IF(ISERR(FIND(CONCATENATE(AN$4,"+"),Stac!#REF!))=FALSE,IF(ISERR(FIND(CONCATENATE(AN$4,"++"),Stac!#REF!))=FALSE,IF(ISERR(FIND(CONCATENATE(AN$4,"+++"),Stac!#REF!))=FALSE,"+++","++"),"+"),"-"),"-")</f>
        <v>-</v>
      </c>
      <c r="AO87" s="47" t="str">
        <f>IF(ISERR(FIND(AO$4,Stac!#REF!))=FALSE,IF(ISERR(FIND(CONCATENATE(AO$4,"+"),Stac!#REF!))=FALSE,IF(ISERR(FIND(CONCATENATE(AO$4,"++"),Stac!#REF!))=FALSE,IF(ISERR(FIND(CONCATENATE(AO$4,"+++"),Stac!#REF!))=FALSE,"+++","++"),"+"),"-"),"-")</f>
        <v>-</v>
      </c>
      <c r="AP87" s="47" t="str">
        <f>IF(ISERR(FIND(AP$4,Stac!#REF!))=FALSE,IF(ISERR(FIND(CONCATENATE(AP$4,"+"),Stac!#REF!))=FALSE,IF(ISERR(FIND(CONCATENATE(AP$4,"++"),Stac!#REF!))=FALSE,IF(ISERR(FIND(CONCATENATE(AP$4,"+++"),Stac!#REF!))=FALSE,"+++","++"),"+"),"-"),"-")</f>
        <v>-</v>
      </c>
      <c r="AQ87" s="47" t="str">
        <f>IF(ISERR(FIND(AQ$4,Stac!#REF!))=FALSE,IF(ISERR(FIND(CONCATENATE(AQ$4,"+"),Stac!#REF!))=FALSE,IF(ISERR(FIND(CONCATENATE(AQ$4,"++"),Stac!#REF!))=FALSE,IF(ISERR(FIND(CONCATENATE(AQ$4,"+++"),Stac!#REF!))=FALSE,"+++","++"),"+"),"-"),"-")</f>
        <v>-</v>
      </c>
      <c r="AR87" s="47" t="str">
        <f>IF(ISERR(FIND(AR$4,Stac!#REF!))=FALSE,IF(ISERR(FIND(CONCATENATE(AR$4,"+"),Stac!#REF!))=FALSE,IF(ISERR(FIND(CONCATENATE(AR$4,"++"),Stac!#REF!))=FALSE,IF(ISERR(FIND(CONCATENATE(AR$4,"+++"),Stac!#REF!))=FALSE,"+++","++"),"+"),"-"),"-")</f>
        <v>-</v>
      </c>
      <c r="AS87" s="47" t="str">
        <f>IF(ISERR(FIND(AS$4,Stac!#REF!))=FALSE,IF(ISERR(FIND(CONCATENATE(AS$4,"+"),Stac!#REF!))=FALSE,IF(ISERR(FIND(CONCATENATE(AS$4,"++"),Stac!#REF!))=FALSE,IF(ISERR(FIND(CONCATENATE(AS$4,"+++"),Stac!#REF!))=FALSE,"+++","++"),"+"),"-"),"-")</f>
        <v>-</v>
      </c>
      <c r="AT87" s="47" t="str">
        <f>IF(ISERR(FIND(AT$4,Stac!#REF!))=FALSE,IF(ISERR(FIND(CONCATENATE(AT$4,"+"),Stac!#REF!))=FALSE,IF(ISERR(FIND(CONCATENATE(AT$4,"++"),Stac!#REF!))=FALSE,IF(ISERR(FIND(CONCATENATE(AT$4,"+++"),Stac!#REF!))=FALSE,"+++","++"),"+"),"-"),"-")</f>
        <v>-</v>
      </c>
      <c r="AU87" s="47" t="str">
        <f>IF(ISERR(FIND(AU$4,Stac!#REF!))=FALSE,IF(ISERR(FIND(CONCATENATE(AU$4,"+"),Stac!#REF!))=FALSE,IF(ISERR(FIND(CONCATENATE(AU$4,"++"),Stac!#REF!))=FALSE,IF(ISERR(FIND(CONCATENATE(AU$4,"+++"),Stac!#REF!))=FALSE,"+++","++"),"+"),"-"),"-")</f>
        <v>-</v>
      </c>
      <c r="AV87" s="47" t="str">
        <f>IF(ISERR(FIND(AV$4,Stac!#REF!))=FALSE,IF(ISERR(FIND(CONCATENATE(AV$4,"+"),Stac!#REF!))=FALSE,IF(ISERR(FIND(CONCATENATE(AV$4,"++"),Stac!#REF!))=FALSE,IF(ISERR(FIND(CONCATENATE(AV$4,"+++"),Stac!#REF!))=FALSE,"+++","++"),"+"),"-"),"-")</f>
        <v>-</v>
      </c>
      <c r="AW87" s="47" t="str">
        <f>IF(ISERR(FIND(AW$4,Stac!#REF!))=FALSE,IF(ISERR(FIND(CONCATENATE(AW$4,"+"),Stac!#REF!))=FALSE,IF(ISERR(FIND(CONCATENATE(AW$4,"++"),Stac!#REF!))=FALSE,IF(ISERR(FIND(CONCATENATE(AW$4,"+++"),Stac!#REF!))=FALSE,"+++","++"),"+"),"-"),"-")</f>
        <v>-</v>
      </c>
      <c r="AX87" s="47" t="str">
        <f>IF(ISERR(FIND(AX$4,Stac!#REF!))=FALSE,IF(ISERR(FIND(CONCATENATE(AX$4,"+"),Stac!#REF!))=FALSE,IF(ISERR(FIND(CONCATENATE(AX$4,"++"),Stac!#REF!))=FALSE,IF(ISERR(FIND(CONCATENATE(AX$4,"+++"),Stac!#REF!))=FALSE,"+++","++"),"+"),"-"),"-")</f>
        <v>-</v>
      </c>
      <c r="AY87" s="47" t="str">
        <f>IF(ISERR(FIND(AY$4,Stac!#REF!))=FALSE,IF(ISERR(FIND(CONCATENATE(AY$4,"+"),Stac!#REF!))=FALSE,IF(ISERR(FIND(CONCATENATE(AY$4,"++"),Stac!#REF!))=FALSE,IF(ISERR(FIND(CONCATENATE(AY$4,"+++"),Stac!#REF!))=FALSE,"+++","++"),"+"),"-"),"-")</f>
        <v>-</v>
      </c>
      <c r="AZ87" s="47" t="str">
        <f>IF(ISERR(FIND(AZ$4,Stac!#REF!))=FALSE,IF(ISERR(FIND(CONCATENATE(AZ$4,"+"),Stac!#REF!))=FALSE,IF(ISERR(FIND(CONCATENATE(AZ$4,"++"),Stac!#REF!))=FALSE,IF(ISERR(FIND(CONCATENATE(AZ$4,"+++"),Stac!#REF!))=FALSE,"+++","++"),"+"),"-"),"-")</f>
        <v>-</v>
      </c>
      <c r="BA87" s="47" t="str">
        <f>IF(ISERR(FIND(BA$4,Stac!#REF!))=FALSE,IF(ISERR(FIND(CONCATENATE(BA$4,"+"),Stac!#REF!))=FALSE,IF(ISERR(FIND(CONCATENATE(BA$4,"++"),Stac!#REF!))=FALSE,IF(ISERR(FIND(CONCATENATE(BA$4,"+++"),Stac!#REF!))=FALSE,"+++","++"),"+"),"-"),"-")</f>
        <v>-</v>
      </c>
      <c r="BB87" s="47" t="str">
        <f>IF(ISERR(FIND(BB$4,Stac!#REF!))=FALSE,IF(ISERR(FIND(CONCATENATE(BB$4,"+"),Stac!#REF!))=FALSE,IF(ISERR(FIND(CONCATENATE(BB$4,"++"),Stac!#REF!))=FALSE,IF(ISERR(FIND(CONCATENATE(BB$4,"+++"),Stac!#REF!))=FALSE,"+++","++"),"+"),"-"),"-")</f>
        <v>-</v>
      </c>
      <c r="BC87" s="47" t="str">
        <f>IF(ISERR(FIND(BC$4,Stac!#REF!))=FALSE,IF(ISERR(FIND(CONCATENATE(BC$4,"+"),Stac!#REF!))=FALSE,IF(ISERR(FIND(CONCATENATE(BC$4,"++"),Stac!#REF!))=FALSE,IF(ISERR(FIND(CONCATENATE(BC$4,"+++"),Stac!#REF!))=FALSE,"+++","++"),"+"),"-"),"-")</f>
        <v>-</v>
      </c>
      <c r="BD87" s="47" t="str">
        <f>IF(ISERR(FIND(BD$4,Stac!#REF!))=FALSE,IF(ISERR(FIND(CONCATENATE(BD$4,"+"),Stac!#REF!))=FALSE,IF(ISERR(FIND(CONCATENATE(BD$4,"++"),Stac!#REF!))=FALSE,IF(ISERR(FIND(CONCATENATE(BD$4,"+++"),Stac!#REF!))=FALSE,"+++","++"),"+"),"-"),"-")</f>
        <v>-</v>
      </c>
      <c r="BE87" s="47" t="str">
        <f>IF(ISERR(FIND(BE$4,Stac!#REF!))=FALSE,IF(ISERR(FIND(CONCATENATE(BE$4,"+"),Stac!#REF!))=FALSE,IF(ISERR(FIND(CONCATENATE(BE$4,"++"),Stac!#REF!))=FALSE,IF(ISERR(FIND(CONCATENATE(BE$4,"+++"),Stac!#REF!))=FALSE,"+++","++"),"+"),"-"),"-")</f>
        <v>-</v>
      </c>
      <c r="BF87" s="47" t="str">
        <f>IF(ISERR(FIND(BF$4,Stac!#REF!))=FALSE,IF(ISERR(FIND(CONCATENATE(BF$4,"+"),Stac!#REF!))=FALSE,IF(ISERR(FIND(CONCATENATE(BF$4,"++"),Stac!#REF!))=FALSE,IF(ISERR(FIND(CONCATENATE(BF$4,"+++"),Stac!#REF!))=FALSE,"+++","++"),"+"),"-"),"-")</f>
        <v>-</v>
      </c>
      <c r="BG87" s="47" t="str">
        <f>IF(ISERR(FIND(BG$4,Stac!#REF!))=FALSE,IF(ISERR(FIND(CONCATENATE(BG$4,"+"),Stac!#REF!))=FALSE,IF(ISERR(FIND(CONCATENATE(BG$4,"++"),Stac!#REF!))=FALSE,IF(ISERR(FIND(CONCATENATE(BG$4,"+++"),Stac!#REF!))=FALSE,"+++","++"),"+"),"-"),"-")</f>
        <v>-</v>
      </c>
      <c r="BH87" s="47" t="str">
        <f>IF(ISERR(FIND(BH$4,Stac!#REF!))=FALSE,IF(ISERR(FIND(CONCATENATE(BH$4,"+"),Stac!#REF!))=FALSE,IF(ISERR(FIND(CONCATENATE(BH$4,"++"),Stac!#REF!))=FALSE,IF(ISERR(FIND(CONCATENATE(BH$4,"+++"),Stac!#REF!))=FALSE,"+++","++"),"+"),"-"),"-")</f>
        <v>-</v>
      </c>
      <c r="BI87" s="47" t="str">
        <f>IF(ISERR(FIND(BI$4,Stac!#REF!))=FALSE,IF(ISERR(FIND(CONCATENATE(BI$4,"+"),Stac!#REF!))=FALSE,IF(ISERR(FIND(CONCATENATE(BI$4,"++"),Stac!#REF!))=FALSE,IF(ISERR(FIND(CONCATENATE(BI$4,"+++"),Stac!#REF!))=FALSE,"+++","++"),"+"),"-"),"-")</f>
        <v>-</v>
      </c>
      <c r="BJ87" s="47" t="str">
        <f>IF(ISERR(FIND(BJ$4,Stac!#REF!))=FALSE,IF(ISERR(FIND(CONCATENATE(BJ$4,"+"),Stac!#REF!))=FALSE,IF(ISERR(FIND(CONCATENATE(BJ$4,"++"),Stac!#REF!))=FALSE,IF(ISERR(FIND(CONCATENATE(BJ$4,"+++"),Stac!#REF!))=FALSE,"+++","++"),"+"),"-"),"-")</f>
        <v>-</v>
      </c>
      <c r="BK87" s="47" t="str">
        <f>IF(ISERR(FIND(BK$4,Stac!#REF!))=FALSE,IF(ISERR(FIND(CONCATENATE(BK$4,"+"),Stac!#REF!))=FALSE,IF(ISERR(FIND(CONCATENATE(BK$4,"++"),Stac!#REF!))=FALSE,IF(ISERR(FIND(CONCATENATE(BK$4,"+++"),Stac!#REF!))=FALSE,"+++","++"),"+"),"-"),"-")</f>
        <v>-</v>
      </c>
      <c r="BL87" s="47" t="str">
        <f>IF(ISERR(FIND(BL$4,Stac!#REF!))=FALSE,IF(ISERR(FIND(CONCATENATE(BL$4,"+"),Stac!#REF!))=FALSE,IF(ISERR(FIND(CONCATENATE(BL$4,"++"),Stac!#REF!))=FALSE,IF(ISERR(FIND(CONCATENATE(BL$4,"+++"),Stac!#REF!))=FALSE,"+++","++"),"+"),"-"),"-")</f>
        <v>-</v>
      </c>
      <c r="BM87" s="47" t="str">
        <f>IF(ISERR(FIND(BM$4,Stac!#REF!))=FALSE,IF(ISERR(FIND(CONCATENATE(BM$4,"+"),Stac!#REF!))=FALSE,IF(ISERR(FIND(CONCATENATE(BM$4,"++"),Stac!#REF!))=FALSE,IF(ISERR(FIND(CONCATENATE(BM$4,"+++"),Stac!#REF!))=FALSE,"+++","++"),"+"),"-"),"-")</f>
        <v>-</v>
      </c>
      <c r="BN87" s="89" t="e">
        <f>Stac!#REF!</f>
        <v>#REF!</v>
      </c>
      <c r="BO87" s="47" t="str">
        <f>IF(ISERR(FIND(BO$4,Stac!#REF!))=FALSE,IF(ISERR(FIND(CONCATENATE(BO$4,"+"),Stac!#REF!))=FALSE,IF(ISERR(FIND(CONCATENATE(BO$4,"++"),Stac!#REF!))=FALSE,IF(ISERR(FIND(CONCATENATE(BO$4,"+++"),Stac!#REF!))=FALSE,"+++","++"),"+"),"-"),"-")</f>
        <v>-</v>
      </c>
      <c r="BP87" s="47" t="str">
        <f>IF(ISERR(FIND(BP$4,Stac!#REF!))=FALSE,IF(ISERR(FIND(CONCATENATE(BP$4,"+"),Stac!#REF!))=FALSE,IF(ISERR(FIND(CONCATENATE(BP$4,"++"),Stac!#REF!))=FALSE,IF(ISERR(FIND(CONCATENATE(BP$4,"+++"),Stac!#REF!))=FALSE,"+++","++"),"+"),"-"),"-")</f>
        <v>-</v>
      </c>
      <c r="BQ87" s="47" t="str">
        <f>IF(ISERR(FIND(BQ$4,Stac!#REF!))=FALSE,IF(ISERR(FIND(CONCATENATE(BQ$4,"+"),Stac!#REF!))=FALSE,IF(ISERR(FIND(CONCATENATE(BQ$4,"++"),Stac!#REF!))=FALSE,IF(ISERR(FIND(CONCATENATE(BQ$4,"+++"),Stac!#REF!))=FALSE,"+++","++"),"+"),"-"),"-")</f>
        <v>-</v>
      </c>
      <c r="BR87" s="47" t="str">
        <f>IF(ISERR(FIND(BR$4,Stac!#REF!))=FALSE,IF(ISERR(FIND(CONCATENATE(BR$4,"+"),Stac!#REF!))=FALSE,IF(ISERR(FIND(CONCATENATE(BR$4,"++"),Stac!#REF!))=FALSE,IF(ISERR(FIND(CONCATENATE(BR$4,"+++"),Stac!#REF!))=FALSE,"+++","++"),"+"),"-"),"-")</f>
        <v>-</v>
      </c>
      <c r="BS87" s="47" t="str">
        <f>IF(ISERR(FIND(BS$4,Stac!#REF!))=FALSE,IF(ISERR(FIND(CONCATENATE(BS$4,"+"),Stac!#REF!))=FALSE,IF(ISERR(FIND(CONCATENATE(BS$4,"++"),Stac!#REF!))=FALSE,IF(ISERR(FIND(CONCATENATE(BS$4,"+++"),Stac!#REF!))=FALSE,"+++","++"),"+"),"-"),"-")</f>
        <v>-</v>
      </c>
      <c r="BT87" s="47" t="str">
        <f>IF(ISERR(FIND(BT$4,Stac!#REF!))=FALSE,IF(ISERR(FIND(CONCATENATE(BT$4,"+"),Stac!#REF!))=FALSE,IF(ISERR(FIND(CONCATENATE(BT$4,"++"),Stac!#REF!))=FALSE,IF(ISERR(FIND(CONCATENATE(BT$4,"+++"),Stac!#REF!))=FALSE,"+++","++"),"+"),"-"),"-")</f>
        <v>-</v>
      </c>
      <c r="BU87" s="47" t="str">
        <f>IF(ISERR(FIND(BU$4,Stac!#REF!))=FALSE,IF(ISERR(FIND(CONCATENATE(BU$4,"+"),Stac!#REF!))=FALSE,IF(ISERR(FIND(CONCATENATE(BU$4,"++"),Stac!#REF!))=FALSE,IF(ISERR(FIND(CONCATENATE(BU$4,"+++"),Stac!#REF!))=FALSE,"+++","++"),"+"),"-"),"-")</f>
        <v>-</v>
      </c>
    </row>
    <row r="88" spans="1:73">
      <c r="A88" s="89" t="str">
        <f>Stac!C85</f>
        <v>Semestr 7: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89" t="str">
        <f>Stac!C85</f>
        <v>Semestr 7:</v>
      </c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89" t="str">
        <f>Stac!C85</f>
        <v>Semestr 7:</v>
      </c>
      <c r="BO88" s="47"/>
      <c r="BP88" s="47"/>
      <c r="BQ88" s="47"/>
      <c r="BR88" s="47"/>
      <c r="BS88" s="47"/>
      <c r="BT88" s="47"/>
      <c r="BU88" s="47"/>
    </row>
    <row r="89" spans="1:73">
      <c r="A89" s="88" t="str">
        <f>Stac!C86</f>
        <v>Moduł kształcenia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89" t="str">
        <f>Stac!C86</f>
        <v>Moduł kształcenia</v>
      </c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89" t="str">
        <f>Stac!C86</f>
        <v>Moduł kształcenia</v>
      </c>
      <c r="BO89" s="47"/>
      <c r="BP89" s="47"/>
      <c r="BQ89" s="47"/>
      <c r="BR89" s="47"/>
      <c r="BS89" s="47"/>
      <c r="BT89" s="47"/>
      <c r="BU89" s="47"/>
    </row>
    <row r="90" spans="1:73" ht="48" customHeight="1">
      <c r="A90" s="88" t="str">
        <f>Stac!C87</f>
        <v xml:space="preserve">Przedmiot obieralny 10:  Zautomatyzowane systemy wytwórcze / Projektowanie układów elektronicznych i elektrycznych </v>
      </c>
      <c r="B90" s="47" t="str">
        <f>IF(ISERR(FIND(B$4,Stac!$R87))=FALSE,IF(ISERR(FIND(CONCATENATE(B$4,"+"),Stac!$R87))=FALSE,IF(ISERR(FIND(CONCATENATE(B$4,"++"),Stac!$R87))=FALSE,IF(ISERR(FIND(CONCATENATE(B$4,"+++"),Stac!$R87))=FALSE,"+++","++"),"+")," ")," ")</f>
        <v/>
      </c>
      <c r="C90" s="47" t="str">
        <f>IF(ISERR(FIND(C$4,Stac!$R87))=FALSE,IF(ISERR(FIND(CONCATENATE(C$4,"+"),Stac!$R87))=FALSE,IF(ISERR(FIND(CONCATENATE(C$4,"++"),Stac!$R87))=FALSE,IF(ISERR(FIND(CONCATENATE(C$4,"+++"),Stac!$R87))=FALSE,"+++","++"),"+")," ")," ")</f>
        <v/>
      </c>
      <c r="D90" s="47" t="str">
        <f>IF(ISERR(FIND(D$4,Stac!$R87))=FALSE,IF(ISERR(FIND(CONCATENATE(D$4,"+"),Stac!$R87))=FALSE,IF(ISERR(FIND(CONCATENATE(D$4,"++"),Stac!$R87))=FALSE,IF(ISERR(FIND(CONCATENATE(D$4,"+++"),Stac!$R87))=FALSE,"+++","++"),"+")," ")," ")</f>
        <v/>
      </c>
      <c r="E90" s="47" t="str">
        <f>IF(ISERR(FIND(E$4,Stac!$R87))=FALSE,IF(ISERR(FIND(CONCATENATE(E$4,"+"),Stac!$R87))=FALSE,IF(ISERR(FIND(CONCATENATE(E$4,"++"),Stac!$R87))=FALSE,IF(ISERR(FIND(CONCATENATE(E$4,"+++"),Stac!$R87))=FALSE,"+++","++"),"+")," ")," ")</f>
        <v/>
      </c>
      <c r="F90" s="47" t="str">
        <f>IF(ISERR(FIND(F$4,Stac!$R87))=FALSE,IF(ISERR(FIND(CONCATENATE(F$4,"+"),Stac!$R87))=FALSE,IF(ISERR(FIND(CONCATENATE(F$4,"++"),Stac!$R87))=FALSE,IF(ISERR(FIND(CONCATENATE(F$4,"+++"),Stac!$R87))=FALSE,"+++","++"),"+")," ")," ")</f>
        <v/>
      </c>
      <c r="G90" s="47" t="str">
        <f>IF(ISERR(FIND(G$4,Stac!$R87))=FALSE,IF(ISERR(FIND(CONCATENATE(G$4,"+"),Stac!$R87))=FALSE,IF(ISERR(FIND(CONCATENATE(G$4,"++"),Stac!$R87))=FALSE,IF(ISERR(FIND(CONCATENATE(G$4,"+++"),Stac!$R87))=FALSE,"+++","++"),"+")," ")," ")</f>
        <v/>
      </c>
      <c r="H90" s="47" t="str">
        <f>IF(ISERR(FIND(H$4,Stac!$R87))=FALSE,IF(ISERR(FIND(CONCATENATE(H$4,"+"),Stac!$R87))=FALSE,IF(ISERR(FIND(CONCATENATE(H$4,"++"),Stac!$R87))=FALSE,IF(ISERR(FIND(CONCATENATE(H$4,"+++"),Stac!$R87))=FALSE,"+++","++"),"+")," ")," ")</f>
        <v/>
      </c>
      <c r="I90" s="47" t="str">
        <f>IF(ISERR(FIND(I$4,Stac!$R87))=FALSE,IF(ISERR(FIND(CONCATENATE(I$4,"+"),Stac!$R87))=FALSE,IF(ISERR(FIND(CONCATENATE(I$4,"++"),Stac!$R87))=FALSE,IF(ISERR(FIND(CONCATENATE(I$4,"+++"),Stac!$R87))=FALSE,"+++","++"),"+")," ")," ")</f>
        <v/>
      </c>
      <c r="J90" s="47" t="str">
        <f>IF(ISERR(FIND(J$4,Stac!$R87))=FALSE,IF(ISERR(FIND(CONCATENATE(J$4,"+"),Stac!$R87))=FALSE,IF(ISERR(FIND(CONCATENATE(J$4,"++"),Stac!$R87))=FALSE,IF(ISERR(FIND(CONCATENATE(J$4,"+++"),Stac!$R87))=FALSE,"+++","++"),"+")," ")," ")</f>
        <v/>
      </c>
      <c r="K90" s="47" t="str">
        <f>IF(ISERR(FIND(K$4,Stac!$R87))=FALSE,IF(ISERR(FIND(CONCATENATE(K$4,"+"),Stac!$R87))=FALSE,IF(ISERR(FIND(CONCATENATE(K$4,"++"),Stac!$R87))=FALSE,IF(ISERR(FIND(CONCATENATE(K$4,"+++"),Stac!$R87))=FALSE,"+++","++"),"+")," ")," ")</f>
        <v/>
      </c>
      <c r="L90" s="47" t="str">
        <f>IF(ISERR(FIND(L$4,Stac!$R87))=FALSE,IF(ISERR(FIND(CONCATENATE(L$4,"+"),Stac!$R87))=FALSE,IF(ISERR(FIND(CONCATENATE(L$4,"++"),Stac!$R87))=FALSE,IF(ISERR(FIND(CONCATENATE(L$4,"+++"),Stac!$R87))=FALSE,"+++","++"),"+")," ")," ")</f>
        <v/>
      </c>
      <c r="M90" s="47" t="str">
        <f>IF(ISERR(FIND(M$4,Stac!$R87))=FALSE,IF(ISERR(FIND(CONCATENATE(M$4,"+"),Stac!$R87))=FALSE,IF(ISERR(FIND(CONCATENATE(M$4,"++"),Stac!$R87))=FALSE,IF(ISERR(FIND(CONCATENATE(M$4,"+++"),Stac!$R87))=FALSE,"+++","++"),"+")," ")," ")</f>
        <v/>
      </c>
      <c r="N90" s="47" t="str">
        <f>IF(ISERR(FIND(N$4,Stac!$R87))=FALSE,IF(ISERR(FIND(CONCATENATE(N$4,"+"),Stac!$R87))=FALSE,IF(ISERR(FIND(CONCATENATE(N$4,"++"),Stac!$R87))=FALSE,IF(ISERR(FIND(CONCATENATE(N$4,"+++"),Stac!$R87))=FALSE,"+++","++"),"+")," ")," ")</f>
        <v/>
      </c>
      <c r="O90" s="47" t="str">
        <f>IF(ISERR(FIND(O$4,Stac!$R87))=FALSE,IF(ISERR(FIND(CONCATENATE(O$4,"+"),Stac!$R87))=FALSE,IF(ISERR(FIND(CONCATENATE(O$4,"++"),Stac!$R87))=FALSE,IF(ISERR(FIND(CONCATENATE(O$4,"+++"),Stac!$R87))=FALSE,"+++","++"),"+")," ")," ")</f>
        <v/>
      </c>
      <c r="P90" s="47" t="str">
        <f>IF(ISERR(FIND(P$4,Stac!$R87))=FALSE,IF(ISERR(FIND(CONCATENATE(P$4,"+"),Stac!$R87))=FALSE,IF(ISERR(FIND(CONCATENATE(P$4,"++"),Stac!$R87))=FALSE,IF(ISERR(FIND(CONCATENATE(P$4,"+++"),Stac!$R87))=FALSE,"+++","++"),"+")," ")," ")</f>
        <v/>
      </c>
      <c r="Q90" s="47" t="str">
        <f>IF(ISERR(FIND(Q$4,Stac!$R87))=FALSE,IF(ISERR(FIND(CONCATENATE(Q$4,"+"),Stac!$R87))=FALSE,IF(ISERR(FIND(CONCATENATE(Q$4,"++"),Stac!$R87))=FALSE,IF(ISERR(FIND(CONCATENATE(Q$4,"+++"),Stac!$R87))=FALSE,"+++","++"),"+")," ")," ")</f>
        <v/>
      </c>
      <c r="R90" s="47" t="str">
        <f>IF(ISERR(FIND(R$4,Stac!$R87))=FALSE,IF(ISERR(FIND(CONCATENATE(R$4,"+"),Stac!$R87))=FALSE,IF(ISERR(FIND(CONCATENATE(R$4,"++"),Stac!$R87))=FALSE,IF(ISERR(FIND(CONCATENATE(R$4,"+++"),Stac!$R87))=FALSE,"+++","++"),"+")," ")," ")</f>
        <v/>
      </c>
      <c r="S90" s="47" t="str">
        <f>IF(ISERR(FIND(S$4,Stac!$R87))=FALSE,IF(ISERR(FIND(CONCATENATE(S$4,"+"),Stac!$R87))=FALSE,IF(ISERR(FIND(CONCATENATE(S$4,"++"),Stac!$R87))=FALSE,IF(ISERR(FIND(CONCATENATE(S$4,"+++"),Stac!$R87))=FALSE,"+++","++"),"+")," ")," ")</f>
        <v/>
      </c>
      <c r="T90" s="47" t="str">
        <f>IF(ISERR(FIND(T$4,Stac!$R87))=FALSE,IF(ISERR(FIND(CONCATENATE(T$4,"+"),Stac!$R87))=FALSE,IF(ISERR(FIND(CONCATENATE(T$4,"++"),Stac!$R87))=FALSE,IF(ISERR(FIND(CONCATENATE(T$4,"+++"),Stac!$R87))=FALSE,"+++","++"),"+")," ")," ")</f>
        <v/>
      </c>
      <c r="U90" s="47" t="str">
        <f>IF(ISERR(FIND(U$4,Stac!$R87))=FALSE,IF(ISERR(FIND(CONCATENATE(U$4,"+"),Stac!$R87))=FALSE,IF(ISERR(FIND(CONCATENATE(U$4,"++"),Stac!$R87))=FALSE,IF(ISERR(FIND(CONCATENATE(U$4,"+++"),Stac!$R87))=FALSE,"+++","++"),"+")," ")," ")</f>
        <v>+++</v>
      </c>
      <c r="V90" s="47" t="str">
        <f>IF(ISERR(FIND(V$4,Stac!$R87))=FALSE,IF(ISERR(FIND(CONCATENATE(V$4,"+"),Stac!$R87))=FALSE,IF(ISERR(FIND(CONCATENATE(V$4,"++"),Stac!$R87))=FALSE,IF(ISERR(FIND(CONCATENATE(V$4,"+++"),Stac!$R87))=FALSE,"+++","++"),"+")," ")," ")</f>
        <v>+++</v>
      </c>
      <c r="W90" s="47" t="str">
        <f>IF(ISERR(FIND(W$4,Stac!$R87))=FALSE,IF(ISERR(FIND(CONCATENATE(W$4,"+"),Stac!$R87))=FALSE,IF(ISERR(FIND(CONCATENATE(W$4,"++"),Stac!$R87))=FALSE,IF(ISERR(FIND(CONCATENATE(W$4,"+++"),Stac!$R87))=FALSE,"+++","++"),"+")," ")," ")</f>
        <v>+</v>
      </c>
      <c r="X90" s="47" t="str">
        <f>IF(ISERR(FIND(X$4,Stac!$R87))=FALSE,IF(ISERR(FIND(CONCATENATE(X$4,"+"),Stac!$R87))=FALSE,IF(ISERR(FIND(CONCATENATE(X$4,"++"),Stac!$R87))=FALSE,IF(ISERR(FIND(CONCATENATE(X$4,"+++"),Stac!$R87))=FALSE,"+++","++"),"+")," ")," ")</f>
        <v/>
      </c>
      <c r="Y90" s="47" t="str">
        <f>IF(ISERR(FIND(Y$4,Stac!$R87))=FALSE,IF(ISERR(FIND(CONCATENATE(Y$4,"+"),Stac!$R87))=FALSE,IF(ISERR(FIND(CONCATENATE(Y$4,"++"),Stac!$R87))=FALSE,IF(ISERR(FIND(CONCATENATE(Y$4,"+++"),Stac!$R87))=FALSE,"+++","++"),"+")," ")," ")</f>
        <v/>
      </c>
      <c r="Z90" s="47" t="str">
        <f>IF(ISERR(FIND(Z$4,Stac!$R87))=FALSE,IF(ISERR(FIND(CONCATENATE(Z$4,"+"),Stac!$R87))=FALSE,IF(ISERR(FIND(CONCATENATE(Z$4,"++"),Stac!$R87))=FALSE,IF(ISERR(FIND(CONCATENATE(Z$4,"+++"),Stac!$R87))=FALSE,"+++","++"),"+")," ")," ")</f>
        <v/>
      </c>
      <c r="AA90" s="47" t="str">
        <f>IF(ISERR(FIND(AA$4,Stac!$R87))=FALSE,IF(ISERR(FIND(CONCATENATE(AA$4,"+"),Stac!$R87))=FALSE,IF(ISERR(FIND(CONCATENATE(AA$4,"++"),Stac!$R87))=FALSE,IF(ISERR(FIND(CONCATENATE(AA$4,"+++"),Stac!$R87))=FALSE,"+++","++"),"+")," ")," ")</f>
        <v/>
      </c>
      <c r="AB90" s="47" t="str">
        <f>IF(ISERR(FIND(AB$4,Stac!$R87))=FALSE,IF(ISERR(FIND(CONCATENATE(AB$4,"+"),Stac!$R87))=FALSE,IF(ISERR(FIND(CONCATENATE(AB$4,"++"),Stac!$R87))=FALSE,IF(ISERR(FIND(CONCATENATE(AB$4,"+++"),Stac!$R87))=FALSE,"+++","++"),"+")," ")," ")</f>
        <v/>
      </c>
      <c r="AC90" s="47" t="str">
        <f>IF(ISERR(FIND(AC$4,Stac!$R87))=FALSE,IF(ISERR(FIND(CONCATENATE(AC$4,"+"),Stac!$R87))=FALSE,IF(ISERR(FIND(CONCATENATE(AC$4,"++"),Stac!$R87))=FALSE,IF(ISERR(FIND(CONCATENATE(AC$4,"+++"),Stac!$R87))=FALSE,"+++","++"),"+")," ")," ")</f>
        <v/>
      </c>
      <c r="AD90" s="112" t="str">
        <f>Stac!C87</f>
        <v xml:space="preserve">Przedmiot obieralny 10:  Zautomatyzowane systemy wytwórcze / Projektowanie układów elektronicznych i elektrycznych </v>
      </c>
      <c r="AE90" s="47" t="str">
        <f>IF(ISERR(FIND(AE$4,Stac!#REF!))=FALSE,IF(ISERR(FIND(CONCATENATE(AE$4,"+"),Stac!#REF!))=FALSE,IF(ISERR(FIND(CONCATENATE(AE$4,"++"),Stac!#REF!))=FALSE,IF(ISERR(FIND(CONCATENATE(AE$4,"+++"),Stac!#REF!))=FALSE,"+++","++"),"+")," ")," ")</f>
        <v/>
      </c>
      <c r="AF90" s="47" t="str">
        <f>IF(ISERR(FIND(AF$4,Stac!#REF!))=FALSE,IF(ISERR(FIND(CONCATENATE(AF$4,"+"),Stac!#REF!))=FALSE,IF(ISERR(FIND(CONCATENATE(AF$4,"++"),Stac!#REF!))=FALSE,IF(ISERR(FIND(CONCATENATE(AF$4,"+++"),Stac!#REF!))=FALSE,"+++","++"),"+")," ")," ")</f>
        <v/>
      </c>
      <c r="AG90" s="47" t="str">
        <f>IF(ISERR(FIND(AG$4,Stac!#REF!))=FALSE,IF(ISERR(FIND(CONCATENATE(AG$4,"+"),Stac!#REF!))=FALSE,IF(ISERR(FIND(CONCATENATE(AG$4,"++"),Stac!#REF!))=FALSE,IF(ISERR(FIND(CONCATENATE(AG$4,"+++"),Stac!#REF!))=FALSE,"+++","++"),"+")," ")," ")</f>
        <v/>
      </c>
      <c r="AH90" s="47" t="str">
        <f>IF(ISERR(FIND(AH$4,Stac!#REF!))=FALSE,IF(ISERR(FIND(CONCATENATE(AH$4,"+"),Stac!#REF!))=FALSE,IF(ISERR(FIND(CONCATENATE(AH$4,"++"),Stac!#REF!))=FALSE,IF(ISERR(FIND(CONCATENATE(AH$4,"+++"),Stac!#REF!))=FALSE,"+++","++"),"+")," ")," ")</f>
        <v/>
      </c>
      <c r="AI90" s="47" t="str">
        <f>IF(ISERR(FIND(AI$4,Stac!#REF!))=FALSE,IF(ISERR(FIND(CONCATENATE(AI$4,"+"),Stac!#REF!))=FALSE,IF(ISERR(FIND(CONCATENATE(AI$4,"++"),Stac!#REF!))=FALSE,IF(ISERR(FIND(CONCATENATE(AI$4,"+++"),Stac!#REF!))=FALSE,"+++","++"),"+")," ")," ")</f>
        <v/>
      </c>
      <c r="AJ90" s="47" t="str">
        <f>IF(ISERR(FIND(AJ$4,Stac!#REF!))=FALSE,IF(ISERR(FIND(CONCATENATE(AJ$4,"+"),Stac!#REF!))=FALSE,IF(ISERR(FIND(CONCATENATE(AJ$4,"++"),Stac!#REF!))=FALSE,IF(ISERR(FIND(CONCATENATE(AJ$4,"+++"),Stac!#REF!))=FALSE,"+++","++"),"+")," ")," ")</f>
        <v/>
      </c>
      <c r="AK90" s="47" t="str">
        <f>IF(ISERR(FIND(AK$4,Stac!#REF!))=FALSE,IF(ISERR(FIND(CONCATENATE(AK$4,"+"),Stac!#REF!))=FALSE,IF(ISERR(FIND(CONCATENATE(AK$4,"++"),Stac!#REF!))=FALSE,IF(ISERR(FIND(CONCATENATE(AK$4,"+++"),Stac!#REF!))=FALSE,"+++","++"),"+")," ")," ")</f>
        <v/>
      </c>
      <c r="AL90" s="47" t="str">
        <f>IF(ISERR(FIND(AL$4,Stac!#REF!))=FALSE,IF(ISERR(FIND(CONCATENATE(AL$4,"+"),Stac!#REF!))=FALSE,IF(ISERR(FIND(CONCATENATE(AL$4,"++"),Stac!#REF!))=FALSE,IF(ISERR(FIND(CONCATENATE(AL$4,"+++"),Stac!#REF!))=FALSE,"+++","++"),"+")," ")," ")</f>
        <v/>
      </c>
      <c r="AM90" s="47" t="str">
        <f>IF(ISERR(FIND(AM$4,Stac!#REF!))=FALSE,IF(ISERR(FIND(CONCATENATE(AM$4,"+"),Stac!#REF!))=FALSE,IF(ISERR(FIND(CONCATENATE(AM$4,"++"),Stac!#REF!))=FALSE,IF(ISERR(FIND(CONCATENATE(AM$4,"+++"),Stac!#REF!))=FALSE,"+++","++"),"+")," ")," ")</f>
        <v/>
      </c>
      <c r="AN90" s="47" t="str">
        <f>IF(ISERR(FIND(AN$4,Stac!#REF!))=FALSE,IF(ISERR(FIND(CONCATENATE(AN$4,"+"),Stac!#REF!))=FALSE,IF(ISERR(FIND(CONCATENATE(AN$4,"++"),Stac!#REF!))=FALSE,IF(ISERR(FIND(CONCATENATE(AN$4,"+++"),Stac!#REF!))=FALSE,"+++","++"),"+")," ")," ")</f>
        <v/>
      </c>
      <c r="AO90" s="47" t="str">
        <f>IF(ISERR(FIND(AO$4,Stac!#REF!))=FALSE,IF(ISERR(FIND(CONCATENATE(AO$4,"+"),Stac!#REF!))=FALSE,IF(ISERR(FIND(CONCATENATE(AO$4,"++"),Stac!#REF!))=FALSE,IF(ISERR(FIND(CONCATENATE(AO$4,"+++"),Stac!#REF!))=FALSE,"+++","++"),"+")," ")," ")</f>
        <v/>
      </c>
      <c r="AP90" s="47" t="str">
        <f>IF(ISERR(FIND(AP$4,Stac!#REF!))=FALSE,IF(ISERR(FIND(CONCATENATE(AP$4,"+"),Stac!#REF!))=FALSE,IF(ISERR(FIND(CONCATENATE(AP$4,"++"),Stac!#REF!))=FALSE,IF(ISERR(FIND(CONCATENATE(AP$4,"+++"),Stac!#REF!))=FALSE,"+++","++"),"+")," ")," ")</f>
        <v/>
      </c>
      <c r="AQ90" s="47" t="str">
        <f>IF(ISERR(FIND(AQ$4,Stac!#REF!))=FALSE,IF(ISERR(FIND(CONCATENATE(AQ$4,"+"),Stac!#REF!))=FALSE,IF(ISERR(FIND(CONCATENATE(AQ$4,"++"),Stac!#REF!))=FALSE,IF(ISERR(FIND(CONCATENATE(AQ$4,"+++"),Stac!#REF!))=FALSE,"+++","++"),"+")," ")," ")</f>
        <v/>
      </c>
      <c r="AR90" s="47" t="str">
        <f>IF(ISERR(FIND(AR$4,Stac!#REF!))=FALSE,IF(ISERR(FIND(CONCATENATE(AR$4,"+"),Stac!#REF!))=FALSE,IF(ISERR(FIND(CONCATENATE(AR$4,"++"),Stac!#REF!))=FALSE,IF(ISERR(FIND(CONCATENATE(AR$4,"+++"),Stac!#REF!))=FALSE,"+++","++"),"+")," ")," ")</f>
        <v/>
      </c>
      <c r="AS90" s="47" t="str">
        <f>IF(ISERR(FIND(AS$4,Stac!#REF!))=FALSE,IF(ISERR(FIND(CONCATENATE(AS$4,"+"),Stac!#REF!))=FALSE,IF(ISERR(FIND(CONCATENATE(AS$4,"++"),Stac!#REF!))=FALSE,IF(ISERR(FIND(CONCATENATE(AS$4,"+++"),Stac!#REF!))=FALSE,"+++","++"),"+")," ")," ")</f>
        <v/>
      </c>
      <c r="AT90" s="47" t="str">
        <f>IF(ISERR(FIND(AT$4,Stac!#REF!))=FALSE,IF(ISERR(FIND(CONCATENATE(AT$4,"+"),Stac!#REF!))=FALSE,IF(ISERR(FIND(CONCATENATE(AT$4,"++"),Stac!#REF!))=FALSE,IF(ISERR(FIND(CONCATENATE(AT$4,"+++"),Stac!#REF!))=FALSE,"+++","++"),"+")," ")," ")</f>
        <v/>
      </c>
      <c r="AU90" s="47" t="str">
        <f>IF(ISERR(FIND(AU$4,Stac!#REF!))=FALSE,IF(ISERR(FIND(CONCATENATE(AU$4,"+"),Stac!#REF!))=FALSE,IF(ISERR(FIND(CONCATENATE(AU$4,"++"),Stac!#REF!))=FALSE,IF(ISERR(FIND(CONCATENATE(AU$4,"+++"),Stac!#REF!))=FALSE,"+++","++"),"+")," ")," ")</f>
        <v/>
      </c>
      <c r="AV90" s="47" t="str">
        <f>IF(ISERR(FIND(AV$4,Stac!#REF!))=FALSE,IF(ISERR(FIND(CONCATENATE(AV$4,"+"),Stac!#REF!))=FALSE,IF(ISERR(FIND(CONCATENATE(AV$4,"++"),Stac!#REF!))=FALSE,IF(ISERR(FIND(CONCATENATE(AV$4,"+++"),Stac!#REF!))=FALSE,"+++","++"),"+")," ")," ")</f>
        <v/>
      </c>
      <c r="AW90" s="47" t="str">
        <f>IF(ISERR(FIND(AW$4,Stac!#REF!))=FALSE,IF(ISERR(FIND(CONCATENATE(AW$4,"+"),Stac!#REF!))=FALSE,IF(ISERR(FIND(CONCATENATE(AW$4,"++"),Stac!#REF!))=FALSE,IF(ISERR(FIND(CONCATENATE(AW$4,"+++"),Stac!#REF!))=FALSE,"+++","++"),"+")," ")," ")</f>
        <v/>
      </c>
      <c r="AX90" s="47" t="str">
        <f>IF(ISERR(FIND(AX$4,Stac!#REF!))=FALSE,IF(ISERR(FIND(CONCATENATE(AX$4,"+"),Stac!#REF!))=FALSE,IF(ISERR(FIND(CONCATENATE(AX$4,"++"),Stac!#REF!))=FALSE,IF(ISERR(FIND(CONCATENATE(AX$4,"+++"),Stac!#REF!))=FALSE,"+++","++"),"+")," ")," ")</f>
        <v/>
      </c>
      <c r="AY90" s="47" t="str">
        <f>IF(ISERR(FIND(AY$4,Stac!#REF!))=FALSE,IF(ISERR(FIND(CONCATENATE(AY$4,"+"),Stac!#REF!))=FALSE,IF(ISERR(FIND(CONCATENATE(AY$4,"++"),Stac!#REF!))=FALSE,IF(ISERR(FIND(CONCATENATE(AY$4,"+++"),Stac!#REF!))=FALSE,"+++","++"),"+")," ")," ")</f>
        <v/>
      </c>
      <c r="AZ90" s="47" t="str">
        <f>IF(ISERR(FIND(AZ$4,Stac!#REF!))=FALSE,IF(ISERR(FIND(CONCATENATE(AZ$4,"+"),Stac!#REF!))=FALSE,IF(ISERR(FIND(CONCATENATE(AZ$4,"++"),Stac!#REF!))=FALSE,IF(ISERR(FIND(CONCATENATE(AZ$4,"+++"),Stac!#REF!))=FALSE,"+++","++"),"+")," ")," ")</f>
        <v/>
      </c>
      <c r="BA90" s="47" t="str">
        <f>IF(ISERR(FIND(BA$4,Stac!#REF!))=FALSE,IF(ISERR(FIND(CONCATENATE(BA$4,"+"),Stac!#REF!))=FALSE,IF(ISERR(FIND(CONCATENATE(BA$4,"++"),Stac!#REF!))=FALSE,IF(ISERR(FIND(CONCATENATE(BA$4,"+++"),Stac!#REF!))=FALSE,"+++","++"),"+")," ")," ")</f>
        <v/>
      </c>
      <c r="BB90" s="47" t="str">
        <f>IF(ISERR(FIND(BB$4,Stac!#REF!))=FALSE,IF(ISERR(FIND(CONCATENATE(BB$4,"+"),Stac!#REF!))=FALSE,IF(ISERR(FIND(CONCATENATE(BB$4,"++"),Stac!#REF!))=FALSE,IF(ISERR(FIND(CONCATENATE(BB$4,"+++"),Stac!#REF!))=FALSE,"+++","++"),"+")," ")," ")</f>
        <v/>
      </c>
      <c r="BC90" s="47" t="str">
        <f>IF(ISERR(FIND(BC$4,Stac!#REF!))=FALSE,IF(ISERR(FIND(CONCATENATE(BC$4,"+"),Stac!#REF!))=FALSE,IF(ISERR(FIND(CONCATENATE(BC$4,"++"),Stac!#REF!))=FALSE,IF(ISERR(FIND(CONCATENATE(BC$4,"+++"),Stac!#REF!))=FALSE,"+++","++"),"+")," ")," ")</f>
        <v/>
      </c>
      <c r="BD90" s="47" t="str">
        <f>IF(ISERR(FIND(BD$4,Stac!#REF!))=FALSE,IF(ISERR(FIND(CONCATENATE(BD$4,"+"),Stac!#REF!))=FALSE,IF(ISERR(FIND(CONCATENATE(BD$4,"++"),Stac!#REF!))=FALSE,IF(ISERR(FIND(CONCATENATE(BD$4,"+++"),Stac!#REF!))=FALSE,"+++","++"),"+")," ")," ")</f>
        <v/>
      </c>
      <c r="BE90" s="47" t="str">
        <f>IF(ISERR(FIND(BE$4,Stac!#REF!))=FALSE,IF(ISERR(FIND(CONCATENATE(BE$4,"+"),Stac!#REF!))=FALSE,IF(ISERR(FIND(CONCATENATE(BE$4,"++"),Stac!#REF!))=FALSE,IF(ISERR(FIND(CONCATENATE(BE$4,"+++"),Stac!#REF!))=FALSE,"+++","++"),"+")," ")," ")</f>
        <v/>
      </c>
      <c r="BF90" s="47" t="str">
        <f>IF(ISERR(FIND(BF$4,Stac!#REF!))=FALSE,IF(ISERR(FIND(CONCATENATE(BF$4,"+"),Stac!#REF!))=FALSE,IF(ISERR(FIND(CONCATENATE(BF$4,"++"),Stac!#REF!))=FALSE,IF(ISERR(FIND(CONCATENATE(BF$4,"+++"),Stac!#REF!))=FALSE,"+++","++"),"+")," ")," ")</f>
        <v/>
      </c>
      <c r="BG90" s="47" t="str">
        <f>IF(ISERR(FIND(BG$4,Stac!#REF!))=FALSE,IF(ISERR(FIND(CONCATENATE(BG$4,"+"),Stac!#REF!))=FALSE,IF(ISERR(FIND(CONCATENATE(BG$4,"++"),Stac!#REF!))=FALSE,IF(ISERR(FIND(CONCATENATE(BG$4,"+++"),Stac!#REF!))=FALSE,"+++","++"),"+")," ")," ")</f>
        <v/>
      </c>
      <c r="BH90" s="47" t="str">
        <f>IF(ISERR(FIND(BH$4,Stac!#REF!))=FALSE,IF(ISERR(FIND(CONCATENATE(BH$4,"+"),Stac!#REF!))=FALSE,IF(ISERR(FIND(CONCATENATE(BH$4,"++"),Stac!#REF!))=FALSE,IF(ISERR(FIND(CONCATENATE(BH$4,"+++"),Stac!#REF!))=FALSE,"+++","++"),"+")," ")," ")</f>
        <v/>
      </c>
      <c r="BI90" s="47" t="str">
        <f>IF(ISERR(FIND(BI$4,Stac!#REF!))=FALSE,IF(ISERR(FIND(CONCATENATE(BI$4,"+"),Stac!#REF!))=FALSE,IF(ISERR(FIND(CONCATENATE(BI$4,"++"),Stac!#REF!))=FALSE,IF(ISERR(FIND(CONCATENATE(BI$4,"+++"),Stac!#REF!))=FALSE,"+++","++"),"+")," ")," ")</f>
        <v/>
      </c>
      <c r="BJ90" s="47" t="str">
        <f>IF(ISERR(FIND(BJ$4,Stac!#REF!))=FALSE,IF(ISERR(FIND(CONCATENATE(BJ$4,"+"),Stac!#REF!))=FALSE,IF(ISERR(FIND(CONCATENATE(BJ$4,"++"),Stac!#REF!))=FALSE,IF(ISERR(FIND(CONCATENATE(BJ$4,"+++"),Stac!#REF!))=FALSE,"+++","++"),"+")," ")," ")</f>
        <v/>
      </c>
      <c r="BK90" s="47" t="str">
        <f>IF(ISERR(FIND(BK$4,Stac!#REF!))=FALSE,IF(ISERR(FIND(CONCATENATE(BK$4,"+"),Stac!#REF!))=FALSE,IF(ISERR(FIND(CONCATENATE(BK$4,"++"),Stac!#REF!))=FALSE,IF(ISERR(FIND(CONCATENATE(BK$4,"+++"),Stac!#REF!))=FALSE,"+++","++"),"+")," ")," ")</f>
        <v/>
      </c>
      <c r="BL90" s="47" t="str">
        <f>IF(ISERR(FIND(BL$4,Stac!#REF!))=FALSE,IF(ISERR(FIND(CONCATENATE(BL$4,"+"),Stac!#REF!))=FALSE,IF(ISERR(FIND(CONCATENATE(BL$4,"++"),Stac!#REF!))=FALSE,IF(ISERR(FIND(CONCATENATE(BL$4,"+++"),Stac!#REF!))=FALSE,"+++","++"),"+")," ")," ")</f>
        <v/>
      </c>
      <c r="BM90" s="47" t="str">
        <f>IF(ISERR(FIND(BM$4,Stac!#REF!))=FALSE,IF(ISERR(FIND(CONCATENATE(BM$4,"+"),Stac!#REF!))=FALSE,IF(ISERR(FIND(CONCATENATE(BM$4,"++"),Stac!#REF!))=FALSE,IF(ISERR(FIND(CONCATENATE(BM$4,"+++"),Stac!#REF!))=FALSE,"+++","++"),"+")," ")," ")</f>
        <v/>
      </c>
      <c r="BN90" s="112" t="str">
        <f>Stac!C87</f>
        <v xml:space="preserve">Przedmiot obieralny 10:  Zautomatyzowane systemy wytwórcze / Projektowanie układów elektronicznych i elektrycznych </v>
      </c>
      <c r="BO90" s="47" t="str">
        <f>IF(ISERR(FIND(BO$4,Stac!#REF!))=FALSE,IF(ISERR(FIND(CONCATENATE(BO$4,"+"),Stac!#REF!))=FALSE,IF(ISERR(FIND(CONCATENATE(BO$4,"++"),Stac!#REF!))=FALSE,IF(ISERR(FIND(CONCATENATE(BO$4,"+++"),Stac!#REF!))=FALSE,"+++","++"),"+")," ")," ")</f>
        <v/>
      </c>
      <c r="BP90" s="47" t="str">
        <f>IF(ISERR(FIND(BP$4,Stac!#REF!))=FALSE,IF(ISERR(FIND(CONCATENATE(BP$4,"+"),Stac!#REF!))=FALSE,IF(ISERR(FIND(CONCATENATE(BP$4,"++"),Stac!#REF!))=FALSE,IF(ISERR(FIND(CONCATENATE(BP$4,"+++"),Stac!#REF!))=FALSE,"+++","++"),"+")," ")," ")</f>
        <v/>
      </c>
      <c r="BQ90" s="47" t="str">
        <f>IF(ISERR(FIND(BQ$4,Stac!#REF!))=FALSE,IF(ISERR(FIND(CONCATENATE(BQ$4,"+"),Stac!#REF!))=FALSE,IF(ISERR(FIND(CONCATENATE(BQ$4,"++"),Stac!#REF!))=FALSE,IF(ISERR(FIND(CONCATENATE(BQ$4,"+++"),Stac!#REF!))=FALSE,"+++","++"),"+")," ")," ")</f>
        <v/>
      </c>
      <c r="BR90" s="47" t="str">
        <f>IF(ISERR(FIND(BR$4,Stac!#REF!))=FALSE,IF(ISERR(FIND(CONCATENATE(BR$4,"+"),Stac!#REF!))=FALSE,IF(ISERR(FIND(CONCATENATE(BR$4,"++"),Stac!#REF!))=FALSE,IF(ISERR(FIND(CONCATENATE(BR$4,"+++"),Stac!#REF!))=FALSE,"+++","++"),"+")," ")," ")</f>
        <v/>
      </c>
      <c r="BS90" s="47" t="str">
        <f>IF(ISERR(FIND(BS$4,Stac!#REF!))=FALSE,IF(ISERR(FIND(CONCATENATE(BS$4,"+"),Stac!#REF!))=FALSE,IF(ISERR(FIND(CONCATENATE(BS$4,"++"),Stac!#REF!))=FALSE,IF(ISERR(FIND(CONCATENATE(BS$4,"+++"),Stac!#REF!))=FALSE,"+++","++"),"+")," ")," ")</f>
        <v/>
      </c>
      <c r="BT90" s="47" t="str">
        <f>IF(ISERR(FIND(BT$4,Stac!#REF!))=FALSE,IF(ISERR(FIND(CONCATENATE(BT$4,"+"),Stac!#REF!))=FALSE,IF(ISERR(FIND(CONCATENATE(BT$4,"++"),Stac!#REF!))=FALSE,IF(ISERR(FIND(CONCATENATE(BT$4,"+++"),Stac!#REF!))=FALSE,"+++","++"),"+")," ")," ")</f>
        <v/>
      </c>
      <c r="BU90" s="47" t="str">
        <f>IF(ISERR(FIND(BU$4,Stac!#REF!))=FALSE,IF(ISERR(FIND(CONCATENATE(BU$4,"+"),Stac!#REF!))=FALSE,IF(ISERR(FIND(CONCATENATE(BU$4,"++"),Stac!#REF!))=FALSE,IF(ISERR(FIND(CONCATENATE(BU$4,"+++"),Stac!#REF!))=FALSE,"+++","++"),"+")," ")," ")</f>
        <v/>
      </c>
    </row>
    <row r="91" spans="1:73" ht="45.75" customHeight="1">
      <c r="A91" s="88" t="str">
        <f>Stac!C88</f>
        <v>Przedmiot obieralny 11: Sterowniki programowalne i sieci przemysłowe / Sieci komputerowe</v>
      </c>
      <c r="B91" s="47" t="str">
        <f>IF(ISERR(FIND(B$4,Stac!$R88))=FALSE,IF(ISERR(FIND(CONCATENATE(B$4,"+"),Stac!$R88))=FALSE,IF(ISERR(FIND(CONCATENATE(B$4,"++"),Stac!$R88))=FALSE,IF(ISERR(FIND(CONCATENATE(B$4,"+++"),Stac!$R88))=FALSE,"+++","++"),"+")," ")," ")</f>
        <v/>
      </c>
      <c r="C91" s="47" t="str">
        <f>IF(ISERR(FIND(C$4,Stac!$R88))=FALSE,IF(ISERR(FIND(CONCATENATE(C$4,"+"),Stac!$R88))=FALSE,IF(ISERR(FIND(CONCATENATE(C$4,"++"),Stac!$R88))=FALSE,IF(ISERR(FIND(CONCATENATE(C$4,"+++"),Stac!$R88))=FALSE,"+++","++"),"+")," ")," ")</f>
        <v/>
      </c>
      <c r="D91" s="47" t="str">
        <f>IF(ISERR(FIND(D$4,Stac!$R88))=FALSE,IF(ISERR(FIND(CONCATENATE(D$4,"+"),Stac!$R88))=FALSE,IF(ISERR(FIND(CONCATENATE(D$4,"++"),Stac!$R88))=FALSE,IF(ISERR(FIND(CONCATENATE(D$4,"+++"),Stac!$R88))=FALSE,"+++","++"),"+")," ")," ")</f>
        <v/>
      </c>
      <c r="E91" s="47" t="str">
        <f>IF(ISERR(FIND(E$4,Stac!$R88))=FALSE,IF(ISERR(FIND(CONCATENATE(E$4,"+"),Stac!$R88))=FALSE,IF(ISERR(FIND(CONCATENATE(E$4,"++"),Stac!$R88))=FALSE,IF(ISERR(FIND(CONCATENATE(E$4,"+++"),Stac!$R88))=FALSE,"+++","++"),"+")," ")," ")</f>
        <v/>
      </c>
      <c r="F91" s="47" t="str">
        <f>IF(ISERR(FIND(F$4,Stac!$R88))=FALSE,IF(ISERR(FIND(CONCATENATE(F$4,"+"),Stac!$R88))=FALSE,IF(ISERR(FIND(CONCATENATE(F$4,"++"),Stac!$R88))=FALSE,IF(ISERR(FIND(CONCATENATE(F$4,"+++"),Stac!$R88))=FALSE,"+++","++"),"+")," ")," ")</f>
        <v/>
      </c>
      <c r="G91" s="47" t="str">
        <f>IF(ISERR(FIND(G$4,Stac!$R88))=FALSE,IF(ISERR(FIND(CONCATENATE(G$4,"+"),Stac!$R88))=FALSE,IF(ISERR(FIND(CONCATENATE(G$4,"++"),Stac!$R88))=FALSE,IF(ISERR(FIND(CONCATENATE(G$4,"+++"),Stac!$R88))=FALSE,"+++","++"),"+")," ")," ")</f>
        <v/>
      </c>
      <c r="H91" s="47" t="str">
        <f>IF(ISERR(FIND(H$4,Stac!$R88))=FALSE,IF(ISERR(FIND(CONCATENATE(H$4,"+"),Stac!$R88))=FALSE,IF(ISERR(FIND(CONCATENATE(H$4,"++"),Stac!$R88))=FALSE,IF(ISERR(FIND(CONCATENATE(H$4,"+++"),Stac!$R88))=FALSE,"+++","++"),"+")," ")," ")</f>
        <v/>
      </c>
      <c r="I91" s="47" t="str">
        <f>IF(ISERR(FIND(I$4,Stac!$R88))=FALSE,IF(ISERR(FIND(CONCATENATE(I$4,"+"),Stac!$R88))=FALSE,IF(ISERR(FIND(CONCATENATE(I$4,"++"),Stac!$R88))=FALSE,IF(ISERR(FIND(CONCATENATE(I$4,"+++"),Stac!$R88))=FALSE,"+++","++"),"+")," ")," ")</f>
        <v/>
      </c>
      <c r="J91" s="47" t="str">
        <f>IF(ISERR(FIND(J$4,Stac!$R88))=FALSE,IF(ISERR(FIND(CONCATENATE(J$4,"+"),Stac!$R88))=FALSE,IF(ISERR(FIND(CONCATENATE(J$4,"++"),Stac!$R88))=FALSE,IF(ISERR(FIND(CONCATENATE(J$4,"+++"),Stac!$R88))=FALSE,"+++","++"),"+")," ")," ")</f>
        <v>++</v>
      </c>
      <c r="K91" s="47" t="str">
        <f>IF(ISERR(FIND(K$4,Stac!$R88))=FALSE,IF(ISERR(FIND(CONCATENATE(K$4,"+"),Stac!$R88))=FALSE,IF(ISERR(FIND(CONCATENATE(K$4,"++"),Stac!$R88))=FALSE,IF(ISERR(FIND(CONCATENATE(K$4,"+++"),Stac!$R88))=FALSE,"+++","++"),"+")," ")," ")</f>
        <v/>
      </c>
      <c r="L91" s="47" t="str">
        <f>IF(ISERR(FIND(L$4,Stac!$R88))=FALSE,IF(ISERR(FIND(CONCATENATE(L$4,"+"),Stac!$R88))=FALSE,IF(ISERR(FIND(CONCATENATE(L$4,"++"),Stac!$R88))=FALSE,IF(ISERR(FIND(CONCATENATE(L$4,"+++"),Stac!$R88))=FALSE,"+++","++"),"+")," ")," ")</f>
        <v/>
      </c>
      <c r="M91" s="47" t="str">
        <f>IF(ISERR(FIND(M$4,Stac!$R88))=FALSE,IF(ISERR(FIND(CONCATENATE(M$4,"+"),Stac!$R88))=FALSE,IF(ISERR(FIND(CONCATENATE(M$4,"++"),Stac!$R88))=FALSE,IF(ISERR(FIND(CONCATENATE(M$4,"+++"),Stac!$R88))=FALSE,"+++","++"),"+")," ")," ")</f>
        <v/>
      </c>
      <c r="N91" s="47" t="str">
        <f>IF(ISERR(FIND(N$4,Stac!$R88))=FALSE,IF(ISERR(FIND(CONCATENATE(N$4,"+"),Stac!$R88))=FALSE,IF(ISERR(FIND(CONCATENATE(N$4,"++"),Stac!$R88))=FALSE,IF(ISERR(FIND(CONCATENATE(N$4,"+++"),Stac!$R88))=FALSE,"+++","++"),"+")," ")," ")</f>
        <v>++</v>
      </c>
      <c r="O91" s="47" t="str">
        <f>IF(ISERR(FIND(O$4,Stac!$R88))=FALSE,IF(ISERR(FIND(CONCATENATE(O$4,"+"),Stac!$R88))=FALSE,IF(ISERR(FIND(CONCATENATE(O$4,"++"),Stac!$R88))=FALSE,IF(ISERR(FIND(CONCATENATE(O$4,"+++"),Stac!$R88))=FALSE,"+++","++"),"+")," ")," ")</f>
        <v/>
      </c>
      <c r="P91" s="47" t="str">
        <f>IF(ISERR(FIND(P$4,Stac!$R88))=FALSE,IF(ISERR(FIND(CONCATENATE(P$4,"+"),Stac!$R88))=FALSE,IF(ISERR(FIND(CONCATENATE(P$4,"++"),Stac!$R88))=FALSE,IF(ISERR(FIND(CONCATENATE(P$4,"+++"),Stac!$R88))=FALSE,"+++","++"),"+")," ")," ")</f>
        <v/>
      </c>
      <c r="Q91" s="47" t="str">
        <f>IF(ISERR(FIND(Q$4,Stac!$R88))=FALSE,IF(ISERR(FIND(CONCATENATE(Q$4,"+"),Stac!$R88))=FALSE,IF(ISERR(FIND(CONCATENATE(Q$4,"++"),Stac!$R88))=FALSE,IF(ISERR(FIND(CONCATENATE(Q$4,"+++"),Stac!$R88))=FALSE,"+++","++"),"+")," ")," ")</f>
        <v/>
      </c>
      <c r="R91" s="47" t="str">
        <f>IF(ISERR(FIND(R$4,Stac!$R88))=FALSE,IF(ISERR(FIND(CONCATENATE(R$4,"+"),Stac!$R88))=FALSE,IF(ISERR(FIND(CONCATENATE(R$4,"++"),Stac!$R88))=FALSE,IF(ISERR(FIND(CONCATENATE(R$4,"+++"),Stac!$R88))=FALSE,"+++","++"),"+")," ")," ")</f>
        <v/>
      </c>
      <c r="S91" s="47" t="str">
        <f>IF(ISERR(FIND(S$4,Stac!$R88))=FALSE,IF(ISERR(FIND(CONCATENATE(S$4,"+"),Stac!$R88))=FALSE,IF(ISERR(FIND(CONCATENATE(S$4,"++"),Stac!$R88))=FALSE,IF(ISERR(FIND(CONCATENATE(S$4,"+++"),Stac!$R88))=FALSE,"+++","++"),"+")," ")," ")</f>
        <v/>
      </c>
      <c r="T91" s="47" t="str">
        <f>IF(ISERR(FIND(T$4,Stac!$R88))=FALSE,IF(ISERR(FIND(CONCATENATE(T$4,"+"),Stac!$R88))=FALSE,IF(ISERR(FIND(CONCATENATE(T$4,"++"),Stac!$R88))=FALSE,IF(ISERR(FIND(CONCATENATE(T$4,"+++"),Stac!$R88))=FALSE,"+++","++"),"+")," ")," ")</f>
        <v/>
      </c>
      <c r="U91" s="47" t="str">
        <f>IF(ISERR(FIND(U$4,Stac!$R88))=FALSE,IF(ISERR(FIND(CONCATENATE(U$4,"+"),Stac!$R88))=FALSE,IF(ISERR(FIND(CONCATENATE(U$4,"++"),Stac!$R88))=FALSE,IF(ISERR(FIND(CONCATENATE(U$4,"+++"),Stac!$R88))=FALSE,"+++","++"),"+")," ")," ")</f>
        <v/>
      </c>
      <c r="V91" s="47" t="str">
        <f>IF(ISERR(FIND(V$4,Stac!$R88))=FALSE,IF(ISERR(FIND(CONCATENATE(V$4,"+"),Stac!$R88))=FALSE,IF(ISERR(FIND(CONCATENATE(V$4,"++"),Stac!$R88))=FALSE,IF(ISERR(FIND(CONCATENATE(V$4,"+++"),Stac!$R88))=FALSE,"+++","++"),"+")," ")," ")</f>
        <v/>
      </c>
      <c r="W91" s="47" t="str">
        <f>IF(ISERR(FIND(W$4,Stac!$R88))=FALSE,IF(ISERR(FIND(CONCATENATE(W$4,"+"),Stac!$R88))=FALSE,IF(ISERR(FIND(CONCATENATE(W$4,"++"),Stac!$R88))=FALSE,IF(ISERR(FIND(CONCATENATE(W$4,"+++"),Stac!$R88))=FALSE,"+++","++"),"+")," ")," ")</f>
        <v>++</v>
      </c>
      <c r="X91" s="47" t="str">
        <f>IF(ISERR(FIND(X$4,Stac!$R88))=FALSE,IF(ISERR(FIND(CONCATENATE(X$4,"+"),Stac!$R88))=FALSE,IF(ISERR(FIND(CONCATENATE(X$4,"++"),Stac!$R88))=FALSE,IF(ISERR(FIND(CONCATENATE(X$4,"+++"),Stac!$R88))=FALSE,"+++","++"),"+")," ")," ")</f>
        <v/>
      </c>
      <c r="Y91" s="47" t="str">
        <f>IF(ISERR(FIND(Y$4,Stac!$R88))=FALSE,IF(ISERR(FIND(CONCATENATE(Y$4,"+"),Stac!$R88))=FALSE,IF(ISERR(FIND(CONCATENATE(Y$4,"++"),Stac!$R88))=FALSE,IF(ISERR(FIND(CONCATENATE(Y$4,"+++"),Stac!$R88))=FALSE,"+++","++"),"+")," ")," ")</f>
        <v/>
      </c>
      <c r="Z91" s="47" t="str">
        <f>IF(ISERR(FIND(Z$4,Stac!$R88))=FALSE,IF(ISERR(FIND(CONCATENATE(Z$4,"+"),Stac!$R88))=FALSE,IF(ISERR(FIND(CONCATENATE(Z$4,"++"),Stac!$R88))=FALSE,IF(ISERR(FIND(CONCATENATE(Z$4,"+++"),Stac!$R88))=FALSE,"+++","++"),"+")," ")," ")</f>
        <v/>
      </c>
      <c r="AA91" s="47" t="str">
        <f>IF(ISERR(FIND(AA$4,Stac!$R88))=FALSE,IF(ISERR(FIND(CONCATENATE(AA$4,"+"),Stac!$R88))=FALSE,IF(ISERR(FIND(CONCATENATE(AA$4,"++"),Stac!$R88))=FALSE,IF(ISERR(FIND(CONCATENATE(AA$4,"+++"),Stac!$R88))=FALSE,"+++","++"),"+")," ")," ")</f>
        <v/>
      </c>
      <c r="AB91" s="47" t="str">
        <f>IF(ISERR(FIND(AB$4,Stac!$R88))=FALSE,IF(ISERR(FIND(CONCATENATE(AB$4,"+"),Stac!$R88))=FALSE,IF(ISERR(FIND(CONCATENATE(AB$4,"++"),Stac!$R88))=FALSE,IF(ISERR(FIND(CONCATENATE(AB$4,"+++"),Stac!$R88))=FALSE,"+++","++"),"+")," ")," ")</f>
        <v/>
      </c>
      <c r="AC91" s="47" t="str">
        <f>IF(ISERR(FIND(AC$4,Stac!$R88))=FALSE,IF(ISERR(FIND(CONCATENATE(AC$4,"+"),Stac!$R88))=FALSE,IF(ISERR(FIND(CONCATENATE(AC$4,"++"),Stac!$R88))=FALSE,IF(ISERR(FIND(CONCATENATE(AC$4,"+++"),Stac!$R88))=FALSE,"+++","++"),"+")," ")," ")</f>
        <v/>
      </c>
      <c r="AD91" s="112" t="str">
        <f>Stac!C88</f>
        <v>Przedmiot obieralny 11: Sterowniki programowalne i sieci przemysłowe / Sieci komputerowe</v>
      </c>
      <c r="AE91" s="47" t="str">
        <f>IF(ISERR(FIND(AE$4,Stac!#REF!))=FALSE,IF(ISERR(FIND(CONCATENATE(AE$4,"+"),Stac!#REF!))=FALSE,IF(ISERR(FIND(CONCATENATE(AE$4,"++"),Stac!#REF!))=FALSE,IF(ISERR(FIND(CONCATENATE(AE$4,"+++"),Stac!#REF!))=FALSE,"+++","++"),"+")," ")," ")</f>
        <v/>
      </c>
      <c r="AF91" s="47" t="str">
        <f>IF(ISERR(FIND(AF$4,Stac!#REF!))=FALSE,IF(ISERR(FIND(CONCATENATE(AF$4,"+"),Stac!#REF!))=FALSE,IF(ISERR(FIND(CONCATENATE(AF$4,"++"),Stac!#REF!))=FALSE,IF(ISERR(FIND(CONCATENATE(AF$4,"+++"),Stac!#REF!))=FALSE,"+++","++"),"+")," ")," ")</f>
        <v/>
      </c>
      <c r="AG91" s="47" t="str">
        <f>IF(ISERR(FIND(AG$4,Stac!#REF!))=FALSE,IF(ISERR(FIND(CONCATENATE(AG$4,"+"),Stac!#REF!))=FALSE,IF(ISERR(FIND(CONCATENATE(AG$4,"++"),Stac!#REF!))=FALSE,IF(ISERR(FIND(CONCATENATE(AG$4,"+++"),Stac!#REF!))=FALSE,"+++","++"),"+")," ")," ")</f>
        <v/>
      </c>
      <c r="AH91" s="47" t="str">
        <f>IF(ISERR(FIND(AH$4,Stac!#REF!))=FALSE,IF(ISERR(FIND(CONCATENATE(AH$4,"+"),Stac!#REF!))=FALSE,IF(ISERR(FIND(CONCATENATE(AH$4,"++"),Stac!#REF!))=FALSE,IF(ISERR(FIND(CONCATENATE(AH$4,"+++"),Stac!#REF!))=FALSE,"+++","++"),"+")," ")," ")</f>
        <v/>
      </c>
      <c r="AI91" s="47" t="str">
        <f>IF(ISERR(FIND(AI$4,Stac!#REF!))=FALSE,IF(ISERR(FIND(CONCATENATE(AI$4,"+"),Stac!#REF!))=FALSE,IF(ISERR(FIND(CONCATENATE(AI$4,"++"),Stac!#REF!))=FALSE,IF(ISERR(FIND(CONCATENATE(AI$4,"+++"),Stac!#REF!))=FALSE,"+++","++"),"+")," ")," ")</f>
        <v/>
      </c>
      <c r="AJ91" s="47" t="str">
        <f>IF(ISERR(FIND(AJ$4,Stac!#REF!))=FALSE,IF(ISERR(FIND(CONCATENATE(AJ$4,"+"),Stac!#REF!))=FALSE,IF(ISERR(FIND(CONCATENATE(AJ$4,"++"),Stac!#REF!))=FALSE,IF(ISERR(FIND(CONCATENATE(AJ$4,"+++"),Stac!#REF!))=FALSE,"+++","++"),"+")," ")," ")</f>
        <v/>
      </c>
      <c r="AK91" s="47" t="str">
        <f>IF(ISERR(FIND(AK$4,Stac!#REF!))=FALSE,IF(ISERR(FIND(CONCATENATE(AK$4,"+"),Stac!#REF!))=FALSE,IF(ISERR(FIND(CONCATENATE(AK$4,"++"),Stac!#REF!))=FALSE,IF(ISERR(FIND(CONCATENATE(AK$4,"+++"),Stac!#REF!))=FALSE,"+++","++"),"+")," ")," ")</f>
        <v/>
      </c>
      <c r="AL91" s="47" t="str">
        <f>IF(ISERR(FIND(AL$4,Stac!#REF!))=FALSE,IF(ISERR(FIND(CONCATENATE(AL$4,"+"),Stac!#REF!))=FALSE,IF(ISERR(FIND(CONCATENATE(AL$4,"++"),Stac!#REF!))=FALSE,IF(ISERR(FIND(CONCATENATE(AL$4,"+++"),Stac!#REF!))=FALSE,"+++","++"),"+")," ")," ")</f>
        <v/>
      </c>
      <c r="AM91" s="47" t="str">
        <f>IF(ISERR(FIND(AM$4,Stac!#REF!))=FALSE,IF(ISERR(FIND(CONCATENATE(AM$4,"+"),Stac!#REF!))=FALSE,IF(ISERR(FIND(CONCATENATE(AM$4,"++"),Stac!#REF!))=FALSE,IF(ISERR(FIND(CONCATENATE(AM$4,"+++"),Stac!#REF!))=FALSE,"+++","++"),"+")," ")," ")</f>
        <v/>
      </c>
      <c r="AN91" s="47" t="str">
        <f>IF(ISERR(FIND(AN$4,Stac!#REF!))=FALSE,IF(ISERR(FIND(CONCATENATE(AN$4,"+"),Stac!#REF!))=FALSE,IF(ISERR(FIND(CONCATENATE(AN$4,"++"),Stac!#REF!))=FALSE,IF(ISERR(FIND(CONCATENATE(AN$4,"+++"),Stac!#REF!))=FALSE,"+++","++"),"+")," ")," ")</f>
        <v/>
      </c>
      <c r="AO91" s="47" t="str">
        <f>IF(ISERR(FIND(AO$4,Stac!#REF!))=FALSE,IF(ISERR(FIND(CONCATENATE(AO$4,"+"),Stac!#REF!))=FALSE,IF(ISERR(FIND(CONCATENATE(AO$4,"++"),Stac!#REF!))=FALSE,IF(ISERR(FIND(CONCATENATE(AO$4,"+++"),Stac!#REF!))=FALSE,"+++","++"),"+")," ")," ")</f>
        <v/>
      </c>
      <c r="AP91" s="47" t="str">
        <f>IF(ISERR(FIND(AP$4,Stac!#REF!))=FALSE,IF(ISERR(FIND(CONCATENATE(AP$4,"+"),Stac!#REF!))=FALSE,IF(ISERR(FIND(CONCATENATE(AP$4,"++"),Stac!#REF!))=FALSE,IF(ISERR(FIND(CONCATENATE(AP$4,"+++"),Stac!#REF!))=FALSE,"+++","++"),"+")," ")," ")</f>
        <v/>
      </c>
      <c r="AQ91" s="47" t="str">
        <f>IF(ISERR(FIND(AQ$4,Stac!#REF!))=FALSE,IF(ISERR(FIND(CONCATENATE(AQ$4,"+"),Stac!#REF!))=FALSE,IF(ISERR(FIND(CONCATENATE(AQ$4,"++"),Stac!#REF!))=FALSE,IF(ISERR(FIND(CONCATENATE(AQ$4,"+++"),Stac!#REF!))=FALSE,"+++","++"),"+")," ")," ")</f>
        <v/>
      </c>
      <c r="AR91" s="47" t="str">
        <f>IF(ISERR(FIND(AR$4,Stac!#REF!))=FALSE,IF(ISERR(FIND(CONCATENATE(AR$4,"+"),Stac!#REF!))=FALSE,IF(ISERR(FIND(CONCATENATE(AR$4,"++"),Stac!#REF!))=FALSE,IF(ISERR(FIND(CONCATENATE(AR$4,"+++"),Stac!#REF!))=FALSE,"+++","++"),"+")," ")," ")</f>
        <v/>
      </c>
      <c r="AS91" s="47" t="str">
        <f>IF(ISERR(FIND(AS$4,Stac!#REF!))=FALSE,IF(ISERR(FIND(CONCATENATE(AS$4,"+"),Stac!#REF!))=FALSE,IF(ISERR(FIND(CONCATENATE(AS$4,"++"),Stac!#REF!))=FALSE,IF(ISERR(FIND(CONCATENATE(AS$4,"+++"),Stac!#REF!))=FALSE,"+++","++"),"+")," ")," ")</f>
        <v/>
      </c>
      <c r="AT91" s="47" t="str">
        <f>IF(ISERR(FIND(AT$4,Stac!#REF!))=FALSE,IF(ISERR(FIND(CONCATENATE(AT$4,"+"),Stac!#REF!))=FALSE,IF(ISERR(FIND(CONCATENATE(AT$4,"++"),Stac!#REF!))=FALSE,IF(ISERR(FIND(CONCATENATE(AT$4,"+++"),Stac!#REF!))=FALSE,"+++","++"),"+")," ")," ")</f>
        <v/>
      </c>
      <c r="AU91" s="47" t="str">
        <f>IF(ISERR(FIND(AU$4,Stac!#REF!))=FALSE,IF(ISERR(FIND(CONCATENATE(AU$4,"+"),Stac!#REF!))=FALSE,IF(ISERR(FIND(CONCATENATE(AU$4,"++"),Stac!#REF!))=FALSE,IF(ISERR(FIND(CONCATENATE(AU$4,"+++"),Stac!#REF!))=FALSE,"+++","++"),"+")," ")," ")</f>
        <v/>
      </c>
      <c r="AV91" s="47" t="str">
        <f>IF(ISERR(FIND(AV$4,Stac!#REF!))=FALSE,IF(ISERR(FIND(CONCATENATE(AV$4,"+"),Stac!#REF!))=FALSE,IF(ISERR(FIND(CONCATENATE(AV$4,"++"),Stac!#REF!))=FALSE,IF(ISERR(FIND(CONCATENATE(AV$4,"+++"),Stac!#REF!))=FALSE,"+++","++"),"+")," ")," ")</f>
        <v/>
      </c>
      <c r="AW91" s="47" t="str">
        <f>IF(ISERR(FIND(AW$4,Stac!#REF!))=FALSE,IF(ISERR(FIND(CONCATENATE(AW$4,"+"),Stac!#REF!))=FALSE,IF(ISERR(FIND(CONCATENATE(AW$4,"++"),Stac!#REF!))=FALSE,IF(ISERR(FIND(CONCATENATE(AW$4,"+++"),Stac!#REF!))=FALSE,"+++","++"),"+")," ")," ")</f>
        <v/>
      </c>
      <c r="AX91" s="47" t="str">
        <f>IF(ISERR(FIND(AX$4,Stac!#REF!))=FALSE,IF(ISERR(FIND(CONCATENATE(AX$4,"+"),Stac!#REF!))=FALSE,IF(ISERR(FIND(CONCATENATE(AX$4,"++"),Stac!#REF!))=FALSE,IF(ISERR(FIND(CONCATENATE(AX$4,"+++"),Stac!#REF!))=FALSE,"+++","++"),"+")," ")," ")</f>
        <v/>
      </c>
      <c r="AY91" s="47" t="str">
        <f>IF(ISERR(FIND(AY$4,Stac!#REF!))=FALSE,IF(ISERR(FIND(CONCATENATE(AY$4,"+"),Stac!#REF!))=FALSE,IF(ISERR(FIND(CONCATENATE(AY$4,"++"),Stac!#REF!))=FALSE,IF(ISERR(FIND(CONCATENATE(AY$4,"+++"),Stac!#REF!))=FALSE,"+++","++"),"+")," ")," ")</f>
        <v/>
      </c>
      <c r="AZ91" s="47" t="str">
        <f>IF(ISERR(FIND(AZ$4,Stac!#REF!))=FALSE,IF(ISERR(FIND(CONCATENATE(AZ$4,"+"),Stac!#REF!))=FALSE,IF(ISERR(FIND(CONCATENATE(AZ$4,"++"),Stac!#REF!))=FALSE,IF(ISERR(FIND(CONCATENATE(AZ$4,"+++"),Stac!#REF!))=FALSE,"+++","++"),"+")," ")," ")</f>
        <v/>
      </c>
      <c r="BA91" s="47" t="str">
        <f>IF(ISERR(FIND(BA$4,Stac!#REF!))=FALSE,IF(ISERR(FIND(CONCATENATE(BA$4,"+"),Stac!#REF!))=FALSE,IF(ISERR(FIND(CONCATENATE(BA$4,"++"),Stac!#REF!))=FALSE,IF(ISERR(FIND(CONCATENATE(BA$4,"+++"),Stac!#REF!))=FALSE,"+++","++"),"+")," ")," ")</f>
        <v/>
      </c>
      <c r="BB91" s="47" t="str">
        <f>IF(ISERR(FIND(BB$4,Stac!#REF!))=FALSE,IF(ISERR(FIND(CONCATENATE(BB$4,"+"),Stac!#REF!))=FALSE,IF(ISERR(FIND(CONCATENATE(BB$4,"++"),Stac!#REF!))=FALSE,IF(ISERR(FIND(CONCATENATE(BB$4,"+++"),Stac!#REF!))=FALSE,"+++","++"),"+")," ")," ")</f>
        <v/>
      </c>
      <c r="BC91" s="47" t="str">
        <f>IF(ISERR(FIND(BC$4,Stac!#REF!))=FALSE,IF(ISERR(FIND(CONCATENATE(BC$4,"+"),Stac!#REF!))=FALSE,IF(ISERR(FIND(CONCATENATE(BC$4,"++"),Stac!#REF!))=FALSE,IF(ISERR(FIND(CONCATENATE(BC$4,"+++"),Stac!#REF!))=FALSE,"+++","++"),"+")," ")," ")</f>
        <v/>
      </c>
      <c r="BD91" s="47" t="str">
        <f>IF(ISERR(FIND(BD$4,Stac!#REF!))=FALSE,IF(ISERR(FIND(CONCATENATE(BD$4,"+"),Stac!#REF!))=FALSE,IF(ISERR(FIND(CONCATENATE(BD$4,"++"),Stac!#REF!))=FALSE,IF(ISERR(FIND(CONCATENATE(BD$4,"+++"),Stac!#REF!))=FALSE,"+++","++"),"+")," ")," ")</f>
        <v/>
      </c>
      <c r="BE91" s="47" t="str">
        <f>IF(ISERR(FIND(BE$4,Stac!#REF!))=FALSE,IF(ISERR(FIND(CONCATENATE(BE$4,"+"),Stac!#REF!))=FALSE,IF(ISERR(FIND(CONCATENATE(BE$4,"++"),Stac!#REF!))=FALSE,IF(ISERR(FIND(CONCATENATE(BE$4,"+++"),Stac!#REF!))=FALSE,"+++","++"),"+")," ")," ")</f>
        <v/>
      </c>
      <c r="BF91" s="47" t="str">
        <f>IF(ISERR(FIND(BF$4,Stac!#REF!))=FALSE,IF(ISERR(FIND(CONCATENATE(BF$4,"+"),Stac!#REF!))=FALSE,IF(ISERR(FIND(CONCATENATE(BF$4,"++"),Stac!#REF!))=FALSE,IF(ISERR(FIND(CONCATENATE(BF$4,"+++"),Stac!#REF!))=FALSE,"+++","++"),"+")," ")," ")</f>
        <v/>
      </c>
      <c r="BG91" s="47" t="str">
        <f>IF(ISERR(FIND(BG$4,Stac!#REF!))=FALSE,IF(ISERR(FIND(CONCATENATE(BG$4,"+"),Stac!#REF!))=FALSE,IF(ISERR(FIND(CONCATENATE(BG$4,"++"),Stac!#REF!))=FALSE,IF(ISERR(FIND(CONCATENATE(BG$4,"+++"),Stac!#REF!))=FALSE,"+++","++"),"+")," ")," ")</f>
        <v/>
      </c>
      <c r="BH91" s="47" t="str">
        <f>IF(ISERR(FIND(BH$4,Stac!#REF!))=FALSE,IF(ISERR(FIND(CONCATENATE(BH$4,"+"),Stac!#REF!))=FALSE,IF(ISERR(FIND(CONCATENATE(BH$4,"++"),Stac!#REF!))=FALSE,IF(ISERR(FIND(CONCATENATE(BH$4,"+++"),Stac!#REF!))=FALSE,"+++","++"),"+")," ")," ")</f>
        <v/>
      </c>
      <c r="BI91" s="47" t="str">
        <f>IF(ISERR(FIND(BI$4,Stac!#REF!))=FALSE,IF(ISERR(FIND(CONCATENATE(BI$4,"+"),Stac!#REF!))=FALSE,IF(ISERR(FIND(CONCATENATE(BI$4,"++"),Stac!#REF!))=FALSE,IF(ISERR(FIND(CONCATENATE(BI$4,"+++"),Stac!#REF!))=FALSE,"+++","++"),"+")," ")," ")</f>
        <v/>
      </c>
      <c r="BJ91" s="47" t="str">
        <f>IF(ISERR(FIND(BJ$4,Stac!#REF!))=FALSE,IF(ISERR(FIND(CONCATENATE(BJ$4,"+"),Stac!#REF!))=FALSE,IF(ISERR(FIND(CONCATENATE(BJ$4,"++"),Stac!#REF!))=FALSE,IF(ISERR(FIND(CONCATENATE(BJ$4,"+++"),Stac!#REF!))=FALSE,"+++","++"),"+")," ")," ")</f>
        <v/>
      </c>
      <c r="BK91" s="47" t="str">
        <f>IF(ISERR(FIND(BK$4,Stac!#REF!))=FALSE,IF(ISERR(FIND(CONCATENATE(BK$4,"+"),Stac!#REF!))=FALSE,IF(ISERR(FIND(CONCATENATE(BK$4,"++"),Stac!#REF!))=FALSE,IF(ISERR(FIND(CONCATENATE(BK$4,"+++"),Stac!#REF!))=FALSE,"+++","++"),"+")," ")," ")</f>
        <v/>
      </c>
      <c r="BL91" s="47" t="str">
        <f>IF(ISERR(FIND(BL$4,Stac!#REF!))=FALSE,IF(ISERR(FIND(CONCATENATE(BL$4,"+"),Stac!#REF!))=FALSE,IF(ISERR(FIND(CONCATENATE(BL$4,"++"),Stac!#REF!))=FALSE,IF(ISERR(FIND(CONCATENATE(BL$4,"+++"),Stac!#REF!))=FALSE,"+++","++"),"+")," ")," ")</f>
        <v/>
      </c>
      <c r="BM91" s="47" t="str">
        <f>IF(ISERR(FIND(BM$4,Stac!#REF!))=FALSE,IF(ISERR(FIND(CONCATENATE(BM$4,"+"),Stac!#REF!))=FALSE,IF(ISERR(FIND(CONCATENATE(BM$4,"++"),Stac!#REF!))=FALSE,IF(ISERR(FIND(CONCATENATE(BM$4,"+++"),Stac!#REF!))=FALSE,"+++","++"),"+")," ")," ")</f>
        <v/>
      </c>
      <c r="BN91" s="112" t="str">
        <f>Stac!C88</f>
        <v>Przedmiot obieralny 11: Sterowniki programowalne i sieci przemysłowe / Sieci komputerowe</v>
      </c>
      <c r="BO91" s="47" t="str">
        <f>IF(ISERR(FIND(BO$4,Stac!#REF!))=FALSE,IF(ISERR(FIND(CONCATENATE(BO$4,"+"),Stac!#REF!))=FALSE,IF(ISERR(FIND(CONCATENATE(BO$4,"++"),Stac!#REF!))=FALSE,IF(ISERR(FIND(CONCATENATE(BO$4,"+++"),Stac!#REF!))=FALSE,"+++","++"),"+")," ")," ")</f>
        <v/>
      </c>
      <c r="BP91" s="47" t="str">
        <f>IF(ISERR(FIND(BP$4,Stac!#REF!))=FALSE,IF(ISERR(FIND(CONCATENATE(BP$4,"+"),Stac!#REF!))=FALSE,IF(ISERR(FIND(CONCATENATE(BP$4,"++"),Stac!#REF!))=FALSE,IF(ISERR(FIND(CONCATENATE(BP$4,"+++"),Stac!#REF!))=FALSE,"+++","++"),"+")," ")," ")</f>
        <v/>
      </c>
      <c r="BQ91" s="47" t="str">
        <f>IF(ISERR(FIND(BQ$4,Stac!#REF!))=FALSE,IF(ISERR(FIND(CONCATENATE(BQ$4,"+"),Stac!#REF!))=FALSE,IF(ISERR(FIND(CONCATENATE(BQ$4,"++"),Stac!#REF!))=FALSE,IF(ISERR(FIND(CONCATENATE(BQ$4,"+++"),Stac!#REF!))=FALSE,"+++","++"),"+")," ")," ")</f>
        <v/>
      </c>
      <c r="BR91" s="47" t="str">
        <f>IF(ISERR(FIND(BR$4,Stac!#REF!))=FALSE,IF(ISERR(FIND(CONCATENATE(BR$4,"+"),Stac!#REF!))=FALSE,IF(ISERR(FIND(CONCATENATE(BR$4,"++"),Stac!#REF!))=FALSE,IF(ISERR(FIND(CONCATENATE(BR$4,"+++"),Stac!#REF!))=FALSE,"+++","++"),"+")," ")," ")</f>
        <v/>
      </c>
      <c r="BS91" s="47" t="str">
        <f>IF(ISERR(FIND(BS$4,Stac!#REF!))=FALSE,IF(ISERR(FIND(CONCATENATE(BS$4,"+"),Stac!#REF!))=FALSE,IF(ISERR(FIND(CONCATENATE(BS$4,"++"),Stac!#REF!))=FALSE,IF(ISERR(FIND(CONCATENATE(BS$4,"+++"),Stac!#REF!))=FALSE,"+++","++"),"+")," ")," ")</f>
        <v/>
      </c>
      <c r="BT91" s="47" t="str">
        <f>IF(ISERR(FIND(BT$4,Stac!#REF!))=FALSE,IF(ISERR(FIND(CONCATENATE(BT$4,"+"),Stac!#REF!))=FALSE,IF(ISERR(FIND(CONCATENATE(BT$4,"++"),Stac!#REF!))=FALSE,IF(ISERR(FIND(CONCATENATE(BT$4,"+++"),Stac!#REF!))=FALSE,"+++","++"),"+")," ")," ")</f>
        <v/>
      </c>
      <c r="BU91" s="47" t="str">
        <f>IF(ISERR(FIND(BU$4,Stac!#REF!))=FALSE,IF(ISERR(FIND(CONCATENATE(BU$4,"+"),Stac!#REF!))=FALSE,IF(ISERR(FIND(CONCATENATE(BU$4,"++"),Stac!#REF!))=FALSE,IF(ISERR(FIND(CONCATENATE(BU$4,"+++"),Stac!#REF!))=FALSE,"+++","++"),"+")," ")," ")</f>
        <v/>
      </c>
    </row>
    <row r="92" spans="1:73" ht="23.25" customHeight="1">
      <c r="A92" s="88" t="str">
        <f>Stac!C89</f>
        <v>Pracownia dyplomowa</v>
      </c>
      <c r="B92" s="47" t="str">
        <f>IF(ISERR(FIND(B$4,Stac!$R89))=FALSE,IF(ISERR(FIND(CONCATENATE(B$4,"+"),Stac!$R89))=FALSE,IF(ISERR(FIND(CONCATENATE(B$4,"++"),Stac!$R89))=FALSE,IF(ISERR(FIND(CONCATENATE(B$4,"+++"),Stac!$R89))=FALSE,"+++","++"),"+")," ")," ")</f>
        <v/>
      </c>
      <c r="C92" s="47" t="str">
        <f>IF(ISERR(FIND(C$4,Stac!$R89))=FALSE,IF(ISERR(FIND(CONCATENATE(C$4,"+"),Stac!$R89))=FALSE,IF(ISERR(FIND(CONCATENATE(C$4,"++"),Stac!$R89))=FALSE,IF(ISERR(FIND(CONCATENATE(C$4,"+++"),Stac!$R89))=FALSE,"+++","++"),"+")," ")," ")</f>
        <v/>
      </c>
      <c r="D92" s="47" t="str">
        <f>IF(ISERR(FIND(D$4,Stac!$R89))=FALSE,IF(ISERR(FIND(CONCATENATE(D$4,"+"),Stac!$R89))=FALSE,IF(ISERR(FIND(CONCATENATE(D$4,"++"),Stac!$R89))=FALSE,IF(ISERR(FIND(CONCATENATE(D$4,"+++"),Stac!$R89))=FALSE,"+++","++"),"+")," ")," ")</f>
        <v/>
      </c>
      <c r="E92" s="47" t="str">
        <f>IF(ISERR(FIND(E$4,Stac!$R89))=FALSE,IF(ISERR(FIND(CONCATENATE(E$4,"+"),Stac!$R89))=FALSE,IF(ISERR(FIND(CONCATENATE(E$4,"++"),Stac!$R89))=FALSE,IF(ISERR(FIND(CONCATENATE(E$4,"+++"),Stac!$R89))=FALSE,"+++","++"),"+")," ")," ")</f>
        <v/>
      </c>
      <c r="F92" s="47" t="str">
        <f>IF(ISERR(FIND(F$4,Stac!$R89))=FALSE,IF(ISERR(FIND(CONCATENATE(F$4,"+"),Stac!$R89))=FALSE,IF(ISERR(FIND(CONCATENATE(F$4,"++"),Stac!$R89))=FALSE,IF(ISERR(FIND(CONCATENATE(F$4,"+++"),Stac!$R89))=FALSE,"+++","++"),"+")," ")," ")</f>
        <v/>
      </c>
      <c r="G92" s="47" t="str">
        <f>IF(ISERR(FIND(G$4,Stac!$R89))=FALSE,IF(ISERR(FIND(CONCATENATE(G$4,"+"),Stac!$R89))=FALSE,IF(ISERR(FIND(CONCATENATE(G$4,"++"),Stac!$R89))=FALSE,IF(ISERR(FIND(CONCATENATE(G$4,"+++"),Stac!$R89))=FALSE,"+++","++"),"+")," ")," ")</f>
        <v/>
      </c>
      <c r="H92" s="47" t="str">
        <f>IF(ISERR(FIND(H$4,Stac!$R89))=FALSE,IF(ISERR(FIND(CONCATENATE(H$4,"+"),Stac!$R89))=FALSE,IF(ISERR(FIND(CONCATENATE(H$4,"++"),Stac!$R89))=FALSE,IF(ISERR(FIND(CONCATENATE(H$4,"+++"),Stac!$R89))=FALSE,"+++","++"),"+")," ")," ")</f>
        <v/>
      </c>
      <c r="I92" s="47" t="str">
        <f>IF(ISERR(FIND(I$4,Stac!$R89))=FALSE,IF(ISERR(FIND(CONCATENATE(I$4,"+"),Stac!$R89))=FALSE,IF(ISERR(FIND(CONCATENATE(I$4,"++"),Stac!$R89))=FALSE,IF(ISERR(FIND(CONCATENATE(I$4,"+++"),Stac!$R89))=FALSE,"+++","++"),"+")," ")," ")</f>
        <v/>
      </c>
      <c r="J92" s="47" t="str">
        <f>IF(ISERR(FIND(J$4,Stac!$R89))=FALSE,IF(ISERR(FIND(CONCATENATE(J$4,"+"),Stac!$R89))=FALSE,IF(ISERR(FIND(CONCATENATE(J$4,"++"),Stac!$R89))=FALSE,IF(ISERR(FIND(CONCATENATE(J$4,"+++"),Stac!$R89))=FALSE,"+++","++"),"+")," ")," ")</f>
        <v/>
      </c>
      <c r="K92" s="47" t="str">
        <f>IF(ISERR(FIND(K$4,Stac!$R89))=FALSE,IF(ISERR(FIND(CONCATENATE(K$4,"+"),Stac!$R89))=FALSE,IF(ISERR(FIND(CONCATENATE(K$4,"++"),Stac!$R89))=FALSE,IF(ISERR(FIND(CONCATENATE(K$4,"+++"),Stac!$R89))=FALSE,"+++","++"),"+")," ")," ")</f>
        <v/>
      </c>
      <c r="L92" s="47" t="str">
        <f>IF(ISERR(FIND(L$4,Stac!$R89))=FALSE,IF(ISERR(FIND(CONCATENATE(L$4,"+"),Stac!$R89))=FALSE,IF(ISERR(FIND(CONCATENATE(L$4,"++"),Stac!$R89))=FALSE,IF(ISERR(FIND(CONCATENATE(L$4,"+++"),Stac!$R89))=FALSE,"+++","++"),"+")," ")," ")</f>
        <v/>
      </c>
      <c r="M92" s="47" t="str">
        <f>IF(ISERR(FIND(M$4,Stac!$R89))=FALSE,IF(ISERR(FIND(CONCATENATE(M$4,"+"),Stac!$R89))=FALSE,IF(ISERR(FIND(CONCATENATE(M$4,"++"),Stac!$R89))=FALSE,IF(ISERR(FIND(CONCATENATE(M$4,"+++"),Stac!$R89))=FALSE,"+++","++"),"+")," ")," ")</f>
        <v/>
      </c>
      <c r="N92" s="47" t="str">
        <f>IF(ISERR(FIND(N$4,Stac!$R89))=FALSE,IF(ISERR(FIND(CONCATENATE(N$4,"+"),Stac!$R89))=FALSE,IF(ISERR(FIND(CONCATENATE(N$4,"++"),Stac!$R89))=FALSE,IF(ISERR(FIND(CONCATENATE(N$4,"+++"),Stac!$R89))=FALSE,"+++","++"),"+")," ")," ")</f>
        <v/>
      </c>
      <c r="O92" s="47" t="str">
        <f>IF(ISERR(FIND(O$4,Stac!$R89))=FALSE,IF(ISERR(FIND(CONCATENATE(O$4,"+"),Stac!$R89))=FALSE,IF(ISERR(FIND(CONCATENATE(O$4,"++"),Stac!$R89))=FALSE,IF(ISERR(FIND(CONCATENATE(O$4,"+++"),Stac!$R89))=FALSE,"+++","++"),"+")," ")," ")</f>
        <v/>
      </c>
      <c r="P92" s="47" t="str">
        <f>IF(ISERR(FIND(P$4,Stac!$R89))=FALSE,IF(ISERR(FIND(CONCATENATE(P$4,"+"),Stac!$R89))=FALSE,IF(ISERR(FIND(CONCATENATE(P$4,"++"),Stac!$R89))=FALSE,IF(ISERR(FIND(CONCATENATE(P$4,"+++"),Stac!$R89))=FALSE,"+++","++"),"+")," ")," ")</f>
        <v/>
      </c>
      <c r="Q92" s="47" t="str">
        <f>IF(ISERR(FIND(Q$4,Stac!$R89))=FALSE,IF(ISERR(FIND(CONCATENATE(Q$4,"+"),Stac!$R89))=FALSE,IF(ISERR(FIND(CONCATENATE(Q$4,"++"),Stac!$R89))=FALSE,IF(ISERR(FIND(CONCATENATE(Q$4,"+++"),Stac!$R89))=FALSE,"+++","++"),"+")," ")," ")</f>
        <v/>
      </c>
      <c r="R92" s="47" t="str">
        <f>IF(ISERR(FIND(R$4,Stac!$R89))=FALSE,IF(ISERR(FIND(CONCATENATE(R$4,"+"),Stac!$R89))=FALSE,IF(ISERR(FIND(CONCATENATE(R$4,"++"),Stac!$R89))=FALSE,IF(ISERR(FIND(CONCATENATE(R$4,"+++"),Stac!$R89))=FALSE,"+++","++"),"+")," ")," ")</f>
        <v/>
      </c>
      <c r="S92" s="47" t="str">
        <f>IF(ISERR(FIND(S$4,Stac!$R89))=FALSE,IF(ISERR(FIND(CONCATENATE(S$4,"+"),Stac!$R89))=FALSE,IF(ISERR(FIND(CONCATENATE(S$4,"++"),Stac!$R89))=FALSE,IF(ISERR(FIND(CONCATENATE(S$4,"+++"),Stac!$R89))=FALSE,"+++","++"),"+")," ")," ")</f>
        <v/>
      </c>
      <c r="T92" s="47" t="str">
        <f>IF(ISERR(FIND(T$4,Stac!$R89))=FALSE,IF(ISERR(FIND(CONCATENATE(T$4,"+"),Stac!$R89))=FALSE,IF(ISERR(FIND(CONCATENATE(T$4,"++"),Stac!$R89))=FALSE,IF(ISERR(FIND(CONCATENATE(T$4,"+++"),Stac!$R89))=FALSE,"+++","++"),"+")," ")," ")</f>
        <v/>
      </c>
      <c r="U92" s="47" t="str">
        <f>IF(ISERR(FIND(U$4,Stac!$R89))=FALSE,IF(ISERR(FIND(CONCATENATE(U$4,"+"),Stac!$R89))=FALSE,IF(ISERR(FIND(CONCATENATE(U$4,"++"),Stac!$R89))=FALSE,IF(ISERR(FIND(CONCATENATE(U$4,"+++"),Stac!$R89))=FALSE,"+++","++"),"+")," ")," ")</f>
        <v/>
      </c>
      <c r="V92" s="47" t="str">
        <f>IF(ISERR(FIND(V$4,Stac!$R89))=FALSE,IF(ISERR(FIND(CONCATENATE(V$4,"+"),Stac!$R89))=FALSE,IF(ISERR(FIND(CONCATENATE(V$4,"++"),Stac!$R89))=FALSE,IF(ISERR(FIND(CONCATENATE(V$4,"+++"),Stac!$R89))=FALSE,"+++","++"),"+")," ")," ")</f>
        <v/>
      </c>
      <c r="W92" s="47" t="str">
        <f>IF(ISERR(FIND(W$4,Stac!$R89))=FALSE,IF(ISERR(FIND(CONCATENATE(W$4,"+"),Stac!$R89))=FALSE,IF(ISERR(FIND(CONCATENATE(W$4,"++"),Stac!$R89))=FALSE,IF(ISERR(FIND(CONCATENATE(W$4,"+++"),Stac!$R89))=FALSE,"+++","++"),"+")," ")," ")</f>
        <v/>
      </c>
      <c r="X92" s="47" t="str">
        <f>IF(ISERR(FIND(X$4,Stac!$R89))=FALSE,IF(ISERR(FIND(CONCATENATE(X$4,"+"),Stac!$R89))=FALSE,IF(ISERR(FIND(CONCATENATE(X$4,"++"),Stac!$R89))=FALSE,IF(ISERR(FIND(CONCATENATE(X$4,"+++"),Stac!$R89))=FALSE,"+++","++"),"+")," ")," ")</f>
        <v/>
      </c>
      <c r="Y92" s="47" t="str">
        <f>IF(ISERR(FIND(Y$4,Stac!$R89))=FALSE,IF(ISERR(FIND(CONCATENATE(Y$4,"+"),Stac!$R89))=FALSE,IF(ISERR(FIND(CONCATENATE(Y$4,"++"),Stac!$R89))=FALSE,IF(ISERR(FIND(CONCATENATE(Y$4,"+++"),Stac!$R89))=FALSE,"+++","++"),"+")," ")," ")</f>
        <v/>
      </c>
      <c r="Z92" s="47" t="str">
        <f>IF(ISERR(FIND(Z$4,Stac!$R89))=FALSE,IF(ISERR(FIND(CONCATENATE(Z$4,"+"),Stac!$R89))=FALSE,IF(ISERR(FIND(CONCATENATE(Z$4,"++"),Stac!$R89))=FALSE,IF(ISERR(FIND(CONCATENATE(Z$4,"+++"),Stac!$R89))=FALSE,"+++","++"),"+")," ")," ")</f>
        <v/>
      </c>
      <c r="AA92" s="47" t="str">
        <f>IF(ISERR(FIND(AA$4,Stac!$R89))=FALSE,IF(ISERR(FIND(CONCATENATE(AA$4,"+"),Stac!$R89))=FALSE,IF(ISERR(FIND(CONCATENATE(AA$4,"++"),Stac!$R89))=FALSE,IF(ISERR(FIND(CONCATENATE(AA$4,"+++"),Stac!$R89))=FALSE,"+++","++"),"+")," ")," ")</f>
        <v/>
      </c>
      <c r="AB92" s="47" t="str">
        <f>IF(ISERR(FIND(AB$4,Stac!$R89))=FALSE,IF(ISERR(FIND(CONCATENATE(AB$4,"+"),Stac!$R89))=FALSE,IF(ISERR(FIND(CONCATENATE(AB$4,"++"),Stac!$R89))=FALSE,IF(ISERR(FIND(CONCATENATE(AB$4,"+++"),Stac!$R89))=FALSE,"+++","++"),"+")," ")," ")</f>
        <v/>
      </c>
      <c r="AC92" s="47" t="str">
        <f>IF(ISERR(FIND(AC$4,Stac!$R89))=FALSE,IF(ISERR(FIND(CONCATENATE(AC$4,"+"),Stac!$R89))=FALSE,IF(ISERR(FIND(CONCATENATE(AC$4,"++"),Stac!$R89))=FALSE,IF(ISERR(FIND(CONCATENATE(AC$4,"+++"),Stac!$R89))=FALSE,"+++","++"),"+")," ")," ")</f>
        <v/>
      </c>
      <c r="AD92" s="112" t="str">
        <f>Stac!C89</f>
        <v>Pracownia dyplomowa</v>
      </c>
      <c r="AE92" s="47" t="str">
        <f>IF(ISERR(FIND(AE$4,Stac!$S87))=FALSE,IF(ISERR(FIND(CONCATENATE(AE$4,"+"),Stac!$S87))=FALSE,IF(ISERR(FIND(CONCATENATE(AE$4,"++"),Stac!$S87))=FALSE,IF(ISERR(FIND(CONCATENATE(AE$4,"+++"),Stac!$S87))=FALSE,"+++","++"),"+")," ")," ")</f>
        <v/>
      </c>
      <c r="AF92" s="47" t="str">
        <f>IF(ISERR(FIND(AF$4,Stac!$S87))=FALSE,IF(ISERR(FIND(CONCATENATE(AF$4,"+"),Stac!$S87))=FALSE,IF(ISERR(FIND(CONCATENATE(AF$4,"++"),Stac!$S87))=FALSE,IF(ISERR(FIND(CONCATENATE(AF$4,"+++"),Stac!$S87))=FALSE,"+++","++"),"+")," ")," ")</f>
        <v/>
      </c>
      <c r="AG92" s="47" t="str">
        <f>IF(ISERR(FIND(AG$4,Stac!$S87))=FALSE,IF(ISERR(FIND(CONCATENATE(AG$4,"+"),Stac!$S87))=FALSE,IF(ISERR(FIND(CONCATENATE(AG$4,"++"),Stac!$S87))=FALSE,IF(ISERR(FIND(CONCATENATE(AG$4,"+++"),Stac!$S87))=FALSE,"+++","++"),"+")," ")," ")</f>
        <v/>
      </c>
      <c r="AH92" s="47" t="str">
        <f>IF(ISERR(FIND(AH$4,Stac!$S87))=FALSE,IF(ISERR(FIND(CONCATENATE(AH$4,"+"),Stac!$S87))=FALSE,IF(ISERR(FIND(CONCATENATE(AH$4,"++"),Stac!$S87))=FALSE,IF(ISERR(FIND(CONCATENATE(AH$4,"+++"),Stac!$S87))=FALSE,"+++","++"),"+")," ")," ")</f>
        <v>++</v>
      </c>
      <c r="AI92" s="47" t="str">
        <f>IF(ISERR(FIND(AI$4,Stac!$S87))=FALSE,IF(ISERR(FIND(CONCATENATE(AI$4,"+"),Stac!$S87))=FALSE,IF(ISERR(FIND(CONCATENATE(AI$4,"++"),Stac!$S87))=FALSE,IF(ISERR(FIND(CONCATENATE(AI$4,"+++"),Stac!$S87))=FALSE,"+++","++"),"+")," ")," ")</f>
        <v/>
      </c>
      <c r="AJ92" s="47" t="str">
        <f>IF(ISERR(FIND(AJ$4,Stac!$S87))=FALSE,IF(ISERR(FIND(CONCATENATE(AJ$4,"+"),Stac!$S87))=FALSE,IF(ISERR(FIND(CONCATENATE(AJ$4,"++"),Stac!$S87))=FALSE,IF(ISERR(FIND(CONCATENATE(AJ$4,"+++"),Stac!$S87))=FALSE,"+++","++"),"+")," ")," ")</f>
        <v/>
      </c>
      <c r="AK92" s="47" t="str">
        <f>IF(ISERR(FIND(AK$4,Stac!$S87))=FALSE,IF(ISERR(FIND(CONCATENATE(AK$4,"+"),Stac!$S87))=FALSE,IF(ISERR(FIND(CONCATENATE(AK$4,"++"),Stac!$S87))=FALSE,IF(ISERR(FIND(CONCATENATE(AK$4,"+++"),Stac!$S87))=FALSE,"+++","++"),"+")," ")," ")</f>
        <v/>
      </c>
      <c r="AL92" s="47" t="str">
        <f>IF(ISERR(FIND(AL$4,Stac!$S87))=FALSE,IF(ISERR(FIND(CONCATENATE(AL$4,"+"),Stac!$S87))=FALSE,IF(ISERR(FIND(CONCATENATE(AL$4,"++"),Stac!$S87))=FALSE,IF(ISERR(FIND(CONCATENATE(AL$4,"+++"),Stac!$S87))=FALSE,"+++","++"),"+")," ")," ")</f>
        <v/>
      </c>
      <c r="AM92" s="47" t="str">
        <f>IF(ISERR(FIND(AM$4,Stac!$S87))=FALSE,IF(ISERR(FIND(CONCATENATE(AM$4,"+"),Stac!$S87))=FALSE,IF(ISERR(FIND(CONCATENATE(AM$4,"++"),Stac!$S87))=FALSE,IF(ISERR(FIND(CONCATENATE(AM$4,"+++"),Stac!$S87))=FALSE,"+++","++"),"+")," ")," ")</f>
        <v/>
      </c>
      <c r="AN92" s="47" t="str">
        <f>IF(ISERR(FIND(AN$4,Stac!$S87))=FALSE,IF(ISERR(FIND(CONCATENATE(AN$4,"+"),Stac!$S87))=FALSE,IF(ISERR(FIND(CONCATENATE(AN$4,"++"),Stac!$S87))=FALSE,IF(ISERR(FIND(CONCATENATE(AN$4,"+++"),Stac!$S87))=FALSE,"+++","++"),"+")," ")," ")</f>
        <v/>
      </c>
      <c r="AO92" s="47" t="str">
        <f>IF(ISERR(FIND(AO$4,Stac!$S87))=FALSE,IF(ISERR(FIND(CONCATENATE(AO$4,"+"),Stac!$S87))=FALSE,IF(ISERR(FIND(CONCATENATE(AO$4,"++"),Stac!$S87))=FALSE,IF(ISERR(FIND(CONCATENATE(AO$4,"+++"),Stac!$S87))=FALSE,"+++","++"),"+")," ")," ")</f>
        <v/>
      </c>
      <c r="AP92" s="47" t="str">
        <f>IF(ISERR(FIND(AP$4,Stac!$S87))=FALSE,IF(ISERR(FIND(CONCATENATE(AP$4,"+"),Stac!$S87))=FALSE,IF(ISERR(FIND(CONCATENATE(AP$4,"++"),Stac!$S87))=FALSE,IF(ISERR(FIND(CONCATENATE(AP$4,"+++"),Stac!$S87))=FALSE,"+++","++"),"+")," ")," ")</f>
        <v/>
      </c>
      <c r="AQ92" s="47" t="str">
        <f>IF(ISERR(FIND(AQ$4,Stac!$S87))=FALSE,IF(ISERR(FIND(CONCATENATE(AQ$4,"+"),Stac!$S87))=FALSE,IF(ISERR(FIND(CONCATENATE(AQ$4,"++"),Stac!$S87))=FALSE,IF(ISERR(FIND(CONCATENATE(AQ$4,"+++"),Stac!$S87))=FALSE,"+++","++"),"+")," ")," ")</f>
        <v/>
      </c>
      <c r="AR92" s="47" t="str">
        <f>IF(ISERR(FIND(AR$4,Stac!$S87))=FALSE,IF(ISERR(FIND(CONCATENATE(AR$4,"+"),Stac!$S87))=FALSE,IF(ISERR(FIND(CONCATENATE(AR$4,"++"),Stac!$S87))=FALSE,IF(ISERR(FIND(CONCATENATE(AR$4,"+++"),Stac!$S87))=FALSE,"+++","++"),"+")," ")," ")</f>
        <v/>
      </c>
      <c r="AS92" s="47" t="str">
        <f>IF(ISERR(FIND(AS$4,Stac!$S87))=FALSE,IF(ISERR(FIND(CONCATENATE(AS$4,"+"),Stac!$S87))=FALSE,IF(ISERR(FIND(CONCATENATE(AS$4,"++"),Stac!$S87))=FALSE,IF(ISERR(FIND(CONCATENATE(AS$4,"+++"),Stac!$S87))=FALSE,"+++","++"),"+")," ")," ")</f>
        <v>+</v>
      </c>
      <c r="AT92" s="47" t="str">
        <f>IF(ISERR(FIND(AT$4,Stac!$S87))=FALSE,IF(ISERR(FIND(CONCATENATE(AT$4,"+"),Stac!$S87))=FALSE,IF(ISERR(FIND(CONCATENATE(AT$4,"++"),Stac!$S87))=FALSE,IF(ISERR(FIND(CONCATENATE(AT$4,"+++"),Stac!$S87))=FALSE,"+++","++"),"+")," ")," ")</f>
        <v/>
      </c>
      <c r="AU92" s="47" t="str">
        <f>IF(ISERR(FIND(AU$4,Stac!$S87))=FALSE,IF(ISERR(FIND(CONCATENATE(AU$4,"+"),Stac!$S87))=FALSE,IF(ISERR(FIND(CONCATENATE(AU$4,"++"),Stac!$S87))=FALSE,IF(ISERR(FIND(CONCATENATE(AU$4,"+++"),Stac!$S87))=FALSE,"+++","++"),"+")," ")," ")</f>
        <v/>
      </c>
      <c r="AV92" s="47" t="str">
        <f>IF(ISERR(FIND(AV$4,Stac!$S87))=FALSE,IF(ISERR(FIND(CONCATENATE(AV$4,"+"),Stac!$S87))=FALSE,IF(ISERR(FIND(CONCATENATE(AV$4,"++"),Stac!$S87))=FALSE,IF(ISERR(FIND(CONCATENATE(AV$4,"+++"),Stac!$S87))=FALSE,"+++","++"),"+")," ")," ")</f>
        <v/>
      </c>
      <c r="AW92" s="47" t="str">
        <f>IF(ISERR(FIND(AW$4,Stac!$S87))=FALSE,IF(ISERR(FIND(CONCATENATE(AW$4,"+"),Stac!$S87))=FALSE,IF(ISERR(FIND(CONCATENATE(AW$4,"++"),Stac!$S87))=FALSE,IF(ISERR(FIND(CONCATENATE(AW$4,"+++"),Stac!$S87))=FALSE,"+++","++"),"+")," ")," ")</f>
        <v/>
      </c>
      <c r="AX92" s="47" t="str">
        <f>IF(ISERR(FIND(AX$4,Stac!$S87))=FALSE,IF(ISERR(FIND(CONCATENATE(AX$4,"+"),Stac!$S87))=FALSE,IF(ISERR(FIND(CONCATENATE(AX$4,"++"),Stac!$S87))=FALSE,IF(ISERR(FIND(CONCATENATE(AX$4,"+++"),Stac!$S87))=FALSE,"+++","++"),"+")," ")," ")</f>
        <v/>
      </c>
      <c r="AY92" s="47" t="str">
        <f>IF(ISERR(FIND(AY$4,Stac!$S87))=FALSE,IF(ISERR(FIND(CONCATENATE(AY$4,"+"),Stac!$S87))=FALSE,IF(ISERR(FIND(CONCATENATE(AY$4,"++"),Stac!$S87))=FALSE,IF(ISERR(FIND(CONCATENATE(AY$4,"+++"),Stac!$S87))=FALSE,"+++","++"),"+")," ")," ")</f>
        <v/>
      </c>
      <c r="AZ92" s="47" t="str">
        <f>IF(ISERR(FIND(AZ$4,Stac!$S87))=FALSE,IF(ISERR(FIND(CONCATENATE(AZ$4,"+"),Stac!$S87))=FALSE,IF(ISERR(FIND(CONCATENATE(AZ$4,"++"),Stac!$S87))=FALSE,IF(ISERR(FIND(CONCATENATE(AZ$4,"+++"),Stac!$S87))=FALSE,"+++","++"),"+")," ")," ")</f>
        <v>++</v>
      </c>
      <c r="BA92" s="47" t="str">
        <f>IF(ISERR(FIND(BA$4,Stac!$S87))=FALSE,IF(ISERR(FIND(CONCATENATE(BA$4,"+"),Stac!$S87))=FALSE,IF(ISERR(FIND(CONCATENATE(BA$4,"++"),Stac!$S87))=FALSE,IF(ISERR(FIND(CONCATENATE(BA$4,"+++"),Stac!$S87))=FALSE,"+++","++"),"+")," ")," ")</f>
        <v/>
      </c>
      <c r="BB92" s="47" t="str">
        <f>IF(ISERR(FIND(BB$4,Stac!$S87))=FALSE,IF(ISERR(FIND(CONCATENATE(BB$4,"+"),Stac!$S87))=FALSE,IF(ISERR(FIND(CONCATENATE(BB$4,"++"),Stac!$S87))=FALSE,IF(ISERR(FIND(CONCATENATE(BB$4,"+++"),Stac!$S87))=FALSE,"+++","++"),"+")," ")," ")</f>
        <v>++</v>
      </c>
      <c r="BC92" s="47" t="str">
        <f>IF(ISERR(FIND(BC$4,Stac!$S87))=FALSE,IF(ISERR(FIND(CONCATENATE(BC$4,"+"),Stac!$S87))=FALSE,IF(ISERR(FIND(CONCATENATE(BC$4,"++"),Stac!$S87))=FALSE,IF(ISERR(FIND(CONCATENATE(BC$4,"+++"),Stac!$S87))=FALSE,"+++","++"),"+")," ")," ")</f>
        <v/>
      </c>
      <c r="BD92" s="47" t="str">
        <f>IF(ISERR(FIND(BD$4,Stac!$S87))=FALSE,IF(ISERR(FIND(CONCATENATE(BD$4,"+"),Stac!$S87))=FALSE,IF(ISERR(FIND(CONCATENATE(BD$4,"++"),Stac!$S87))=FALSE,IF(ISERR(FIND(CONCATENATE(BD$4,"+++"),Stac!$S87))=FALSE,"+++","++"),"+")," ")," ")</f>
        <v/>
      </c>
      <c r="BE92" s="47" t="str">
        <f>IF(ISERR(FIND(BE$4,Stac!$S87))=FALSE,IF(ISERR(FIND(CONCATENATE(BE$4,"+"),Stac!$S87))=FALSE,IF(ISERR(FIND(CONCATENATE(BE$4,"++"),Stac!$S87))=FALSE,IF(ISERR(FIND(CONCATENATE(BE$4,"+++"),Stac!$S87))=FALSE,"+++","++"),"+")," ")," ")</f>
        <v/>
      </c>
      <c r="BF92" s="47" t="str">
        <f>IF(ISERR(FIND(BF$4,Stac!$S87))=FALSE,IF(ISERR(FIND(CONCATENATE(BF$4,"+"),Stac!$S87))=FALSE,IF(ISERR(FIND(CONCATENATE(BF$4,"++"),Stac!$S87))=FALSE,IF(ISERR(FIND(CONCATENATE(BF$4,"+++"),Stac!$S87))=FALSE,"+++","++"),"+")," ")," ")</f>
        <v/>
      </c>
      <c r="BG92" s="47" t="str">
        <f>IF(ISERR(FIND(BG$4,Stac!$S87))=FALSE,IF(ISERR(FIND(CONCATENATE(BG$4,"+"),Stac!$S87))=FALSE,IF(ISERR(FIND(CONCATENATE(BG$4,"++"),Stac!$S87))=FALSE,IF(ISERR(FIND(CONCATENATE(BG$4,"+++"),Stac!$S87))=FALSE,"+++","++"),"+")," ")," ")</f>
        <v/>
      </c>
      <c r="BH92" s="47" t="str">
        <f>IF(ISERR(FIND(BH$4,Stac!$S87))=FALSE,IF(ISERR(FIND(CONCATENATE(BH$4,"+"),Stac!$S87))=FALSE,IF(ISERR(FIND(CONCATENATE(BH$4,"++"),Stac!$S87))=FALSE,IF(ISERR(FIND(CONCATENATE(BH$4,"+++"),Stac!$S87))=FALSE,"+++","++"),"+")," ")," ")</f>
        <v/>
      </c>
      <c r="BI92" s="47" t="str">
        <f>IF(ISERR(FIND(BI$4,Stac!$S87))=FALSE,IF(ISERR(FIND(CONCATENATE(BI$4,"+"),Stac!$S87))=FALSE,IF(ISERR(FIND(CONCATENATE(BI$4,"++"),Stac!$S87))=FALSE,IF(ISERR(FIND(CONCATENATE(BI$4,"+++"),Stac!$S87))=FALSE,"+++","++"),"+")," ")," ")</f>
        <v/>
      </c>
      <c r="BJ92" s="47" t="str">
        <f>IF(ISERR(FIND(BJ$4,Stac!$S87))=FALSE,IF(ISERR(FIND(CONCATENATE(BJ$4,"+"),Stac!$S87))=FALSE,IF(ISERR(FIND(CONCATENATE(BJ$4,"++"),Stac!$S87))=FALSE,IF(ISERR(FIND(CONCATENATE(BJ$4,"+++"),Stac!$S87))=FALSE,"+++","++"),"+")," ")," ")</f>
        <v/>
      </c>
      <c r="BK92" s="47" t="str">
        <f>IF(ISERR(FIND(BK$4,Stac!$S87))=FALSE,IF(ISERR(FIND(CONCATENATE(BK$4,"+"),Stac!$S87))=FALSE,IF(ISERR(FIND(CONCATENATE(BK$4,"++"),Stac!$S87))=FALSE,IF(ISERR(FIND(CONCATENATE(BK$4,"+++"),Stac!$S87))=FALSE,"+++","++"),"+")," ")," ")</f>
        <v/>
      </c>
      <c r="BL92" s="47" t="str">
        <f>IF(ISERR(FIND(BL$4,Stac!$S87))=FALSE,IF(ISERR(FIND(CONCATENATE(BL$4,"+"),Stac!$S87))=FALSE,IF(ISERR(FIND(CONCATENATE(BL$4,"++"),Stac!$S87))=FALSE,IF(ISERR(FIND(CONCATENATE(BL$4,"+++"),Stac!$S87))=FALSE,"+++","++"),"+")," ")," ")</f>
        <v/>
      </c>
      <c r="BM92" s="47" t="str">
        <f>IF(ISERR(FIND(BM$4,Stac!$S87))=FALSE,IF(ISERR(FIND(CONCATENATE(BM$4,"+"),Stac!$S87))=FALSE,IF(ISERR(FIND(CONCATENATE(BM$4,"++"),Stac!$S87))=FALSE,IF(ISERR(FIND(CONCATENATE(BM$4,"+++"),Stac!$S87))=FALSE,"+++","++"),"+")," ")," ")</f>
        <v/>
      </c>
      <c r="BN92" s="112" t="str">
        <f>Stac!C89</f>
        <v>Pracownia dyplomowa</v>
      </c>
      <c r="BO92" s="47" t="str">
        <f>IF(ISERR(FIND(BO$4,Stac!$T87))=FALSE,IF(ISERR(FIND(CONCATENATE(BO$4,"+"),Stac!$T87))=FALSE,IF(ISERR(FIND(CONCATENATE(BO$4,"++"),Stac!$T87))=FALSE,IF(ISERR(FIND(CONCATENATE(BO$4,"+++"),Stac!$T87))=FALSE,"+++","++"),"+")," ")," ")</f>
        <v/>
      </c>
      <c r="BP92" s="47" t="str">
        <f>IF(ISERR(FIND(BP$4,Stac!$T87))=FALSE,IF(ISERR(FIND(CONCATENATE(BP$4,"+"),Stac!$T87))=FALSE,IF(ISERR(FIND(CONCATENATE(BP$4,"++"),Stac!$T87))=FALSE,IF(ISERR(FIND(CONCATENATE(BP$4,"+++"),Stac!$T87))=FALSE,"+++","++"),"+")," ")," ")</f>
        <v>+</v>
      </c>
      <c r="BQ92" s="47" t="str">
        <f>IF(ISERR(FIND(BQ$4,Stac!$T87))=FALSE,IF(ISERR(FIND(CONCATENATE(BQ$4,"+"),Stac!$T87))=FALSE,IF(ISERR(FIND(CONCATENATE(BQ$4,"++"),Stac!$T87))=FALSE,IF(ISERR(FIND(CONCATENATE(BQ$4,"+++"),Stac!$T87))=FALSE,"+++","++"),"+")," ")," ")</f>
        <v/>
      </c>
      <c r="BR92" s="47" t="str">
        <f>IF(ISERR(FIND(BR$4,Stac!$T87))=FALSE,IF(ISERR(FIND(CONCATENATE(BR$4,"+"),Stac!$T87))=FALSE,IF(ISERR(FIND(CONCATENATE(BR$4,"++"),Stac!$T87))=FALSE,IF(ISERR(FIND(CONCATENATE(BR$4,"+++"),Stac!$T87))=FALSE,"+++","++"),"+")," ")," ")</f>
        <v/>
      </c>
      <c r="BS92" s="47" t="str">
        <f>IF(ISERR(FIND(BS$4,Stac!$T87))=FALSE,IF(ISERR(FIND(CONCATENATE(BS$4,"+"),Stac!$T87))=FALSE,IF(ISERR(FIND(CONCATENATE(BS$4,"++"),Stac!$T87))=FALSE,IF(ISERR(FIND(CONCATENATE(BS$4,"+++"),Stac!$T87))=FALSE,"+++","++"),"+")," ")," ")</f>
        <v>+</v>
      </c>
      <c r="BT92" s="47" t="str">
        <f>IF(ISERR(FIND(BT$4,Stac!$T87))=FALSE,IF(ISERR(FIND(CONCATENATE(BT$4,"+"),Stac!$T87))=FALSE,IF(ISERR(FIND(CONCATENATE(BT$4,"++"),Stac!$T87))=FALSE,IF(ISERR(FIND(CONCATENATE(BT$4,"+++"),Stac!$T87))=FALSE,"+++","++"),"+")," ")," ")</f>
        <v/>
      </c>
      <c r="BU92" s="47" t="str">
        <f>IF(ISERR(FIND(BU$4,Stac!$T87))=FALSE,IF(ISERR(FIND(CONCATENATE(BU$4,"+"),Stac!$T87))=FALSE,IF(ISERR(FIND(CONCATENATE(BU$4,"++"),Stac!$T87))=FALSE,IF(ISERR(FIND(CONCATENATE(BU$4,"+++"),Stac!$T87))=FALSE,"+++","++"),"+")," ")," ")</f>
        <v/>
      </c>
    </row>
    <row r="93" spans="1:73" ht="18" customHeight="1">
      <c r="A93" s="88" t="str">
        <f>Stac!C90</f>
        <v>Przygotowanie pracy dyplomowej</v>
      </c>
      <c r="B93" s="47" t="str">
        <f>IF(ISERR(FIND(B$4,Stac!$R90))=FALSE,IF(ISERR(FIND(CONCATENATE(B$4,"+"),Stac!$R90))=FALSE,IF(ISERR(FIND(CONCATENATE(B$4,"++"),Stac!$R90))=FALSE,IF(ISERR(FIND(CONCATENATE(B$4,"+++"),Stac!$R90))=FALSE,"+++","++"),"+")," ")," ")</f>
        <v/>
      </c>
      <c r="C93" s="47" t="str">
        <f>IF(ISERR(FIND(C$4,Stac!$R90))=FALSE,IF(ISERR(FIND(CONCATENATE(C$4,"+"),Stac!$R90))=FALSE,IF(ISERR(FIND(CONCATENATE(C$4,"++"),Stac!$R90))=FALSE,IF(ISERR(FIND(CONCATENATE(C$4,"+++"),Stac!$R90))=FALSE,"+++","++"),"+")," ")," ")</f>
        <v/>
      </c>
      <c r="D93" s="47" t="str">
        <f>IF(ISERR(FIND(D$4,Stac!$R90))=FALSE,IF(ISERR(FIND(CONCATENATE(D$4,"+"),Stac!$R90))=FALSE,IF(ISERR(FIND(CONCATENATE(D$4,"++"),Stac!$R90))=FALSE,IF(ISERR(FIND(CONCATENATE(D$4,"+++"),Stac!$R90))=FALSE,"+++","++"),"+")," ")," ")</f>
        <v/>
      </c>
      <c r="E93" s="47" t="str">
        <f>IF(ISERR(FIND(E$4,Stac!$R90))=FALSE,IF(ISERR(FIND(CONCATENATE(E$4,"+"),Stac!$R90))=FALSE,IF(ISERR(FIND(CONCATENATE(E$4,"++"),Stac!$R90))=FALSE,IF(ISERR(FIND(CONCATENATE(E$4,"+++"),Stac!$R90))=FALSE,"+++","++"),"+")," ")," ")</f>
        <v/>
      </c>
      <c r="F93" s="47" t="str">
        <f>IF(ISERR(FIND(F$4,Stac!$R90))=FALSE,IF(ISERR(FIND(CONCATENATE(F$4,"+"),Stac!$R90))=FALSE,IF(ISERR(FIND(CONCATENATE(F$4,"++"),Stac!$R90))=FALSE,IF(ISERR(FIND(CONCATENATE(F$4,"+++"),Stac!$R90))=FALSE,"+++","++"),"+")," ")," ")</f>
        <v/>
      </c>
      <c r="G93" s="47" t="str">
        <f>IF(ISERR(FIND(G$4,Stac!$R90))=FALSE,IF(ISERR(FIND(CONCATENATE(G$4,"+"),Stac!$R90))=FALSE,IF(ISERR(FIND(CONCATENATE(G$4,"++"),Stac!$R90))=FALSE,IF(ISERR(FIND(CONCATENATE(G$4,"+++"),Stac!$R90))=FALSE,"+++","++"),"+")," ")," ")</f>
        <v/>
      </c>
      <c r="H93" s="47" t="str">
        <f>IF(ISERR(FIND(H$4,Stac!$R90))=FALSE,IF(ISERR(FIND(CONCATENATE(H$4,"+"),Stac!$R90))=FALSE,IF(ISERR(FIND(CONCATENATE(H$4,"++"),Stac!$R90))=FALSE,IF(ISERR(FIND(CONCATENATE(H$4,"+++"),Stac!$R90))=FALSE,"+++","++"),"+")," ")," ")</f>
        <v/>
      </c>
      <c r="I93" s="47" t="str">
        <f>IF(ISERR(FIND(I$4,Stac!$R90))=FALSE,IF(ISERR(FIND(CONCATENATE(I$4,"+"),Stac!$R90))=FALSE,IF(ISERR(FIND(CONCATENATE(I$4,"++"),Stac!$R90))=FALSE,IF(ISERR(FIND(CONCATENATE(I$4,"+++"),Stac!$R90))=FALSE,"+++","++"),"+")," ")," ")</f>
        <v/>
      </c>
      <c r="J93" s="47" t="str">
        <f>IF(ISERR(FIND(J$4,Stac!$R90))=FALSE,IF(ISERR(FIND(CONCATENATE(J$4,"+"),Stac!$R90))=FALSE,IF(ISERR(FIND(CONCATENATE(J$4,"++"),Stac!$R90))=FALSE,IF(ISERR(FIND(CONCATENATE(J$4,"+++"),Stac!$R90))=FALSE,"+++","++"),"+")," ")," ")</f>
        <v/>
      </c>
      <c r="K93" s="47" t="str">
        <f>IF(ISERR(FIND(K$4,Stac!$R90))=FALSE,IF(ISERR(FIND(CONCATENATE(K$4,"+"),Stac!$R90))=FALSE,IF(ISERR(FIND(CONCATENATE(K$4,"++"),Stac!$R90))=FALSE,IF(ISERR(FIND(CONCATENATE(K$4,"+++"),Stac!$R90))=FALSE,"+++","++"),"+")," ")," ")</f>
        <v/>
      </c>
      <c r="L93" s="47" t="str">
        <f>IF(ISERR(FIND(L$4,Stac!$R90))=FALSE,IF(ISERR(FIND(CONCATENATE(L$4,"+"),Stac!$R90))=FALSE,IF(ISERR(FIND(CONCATENATE(L$4,"++"),Stac!$R90))=FALSE,IF(ISERR(FIND(CONCATENATE(L$4,"+++"),Stac!$R90))=FALSE,"+++","++"),"+")," ")," ")</f>
        <v/>
      </c>
      <c r="M93" s="47" t="str">
        <f>IF(ISERR(FIND(M$4,Stac!$R90))=FALSE,IF(ISERR(FIND(CONCATENATE(M$4,"+"),Stac!$R90))=FALSE,IF(ISERR(FIND(CONCATENATE(M$4,"++"),Stac!$R90))=FALSE,IF(ISERR(FIND(CONCATENATE(M$4,"+++"),Stac!$R90))=FALSE,"+++","++"),"+")," ")," ")</f>
        <v/>
      </c>
      <c r="N93" s="47" t="str">
        <f>IF(ISERR(FIND(N$4,Stac!$R90))=FALSE,IF(ISERR(FIND(CONCATENATE(N$4,"+"),Stac!$R90))=FALSE,IF(ISERR(FIND(CONCATENATE(N$4,"++"),Stac!$R90))=FALSE,IF(ISERR(FIND(CONCATENATE(N$4,"+++"),Stac!$R90))=FALSE,"+++","++"),"+")," ")," ")</f>
        <v/>
      </c>
      <c r="O93" s="47" t="str">
        <f>IF(ISERR(FIND(O$4,Stac!$R90))=FALSE,IF(ISERR(FIND(CONCATENATE(O$4,"+"),Stac!$R90))=FALSE,IF(ISERR(FIND(CONCATENATE(O$4,"++"),Stac!$R90))=FALSE,IF(ISERR(FIND(CONCATENATE(O$4,"+++"),Stac!$R90))=FALSE,"+++","++"),"+")," ")," ")</f>
        <v/>
      </c>
      <c r="P93" s="47" t="str">
        <f>IF(ISERR(FIND(P$4,Stac!$R90))=FALSE,IF(ISERR(FIND(CONCATENATE(P$4,"+"),Stac!$R90))=FALSE,IF(ISERR(FIND(CONCATENATE(P$4,"++"),Stac!$R90))=FALSE,IF(ISERR(FIND(CONCATENATE(P$4,"+++"),Stac!$R90))=FALSE,"+++","++"),"+")," ")," ")</f>
        <v/>
      </c>
      <c r="Q93" s="47" t="str">
        <f>IF(ISERR(FIND(Q$4,Stac!$R90))=FALSE,IF(ISERR(FIND(CONCATENATE(Q$4,"+"),Stac!$R90))=FALSE,IF(ISERR(FIND(CONCATENATE(Q$4,"++"),Stac!$R90))=FALSE,IF(ISERR(FIND(CONCATENATE(Q$4,"+++"),Stac!$R90))=FALSE,"+++","++"),"+")," ")," ")</f>
        <v/>
      </c>
      <c r="R93" s="47" t="str">
        <f>IF(ISERR(FIND(R$4,Stac!$R90))=FALSE,IF(ISERR(FIND(CONCATENATE(R$4,"+"),Stac!$R90))=FALSE,IF(ISERR(FIND(CONCATENATE(R$4,"++"),Stac!$R90))=FALSE,IF(ISERR(FIND(CONCATENATE(R$4,"+++"),Stac!$R90))=FALSE,"+++","++"),"+")," ")," ")</f>
        <v/>
      </c>
      <c r="S93" s="47" t="str">
        <f>IF(ISERR(FIND(S$4,Stac!$R90))=FALSE,IF(ISERR(FIND(CONCATENATE(S$4,"+"),Stac!$R90))=FALSE,IF(ISERR(FIND(CONCATENATE(S$4,"++"),Stac!$R90))=FALSE,IF(ISERR(FIND(CONCATENATE(S$4,"+++"),Stac!$R90))=FALSE,"+++","++"),"+")," ")," ")</f>
        <v/>
      </c>
      <c r="T93" s="47" t="str">
        <f>IF(ISERR(FIND(T$4,Stac!$R90))=FALSE,IF(ISERR(FIND(CONCATENATE(T$4,"+"),Stac!$R90))=FALSE,IF(ISERR(FIND(CONCATENATE(T$4,"++"),Stac!$R90))=FALSE,IF(ISERR(FIND(CONCATENATE(T$4,"+++"),Stac!$R90))=FALSE,"+++","++"),"+")," ")," ")</f>
        <v/>
      </c>
      <c r="U93" s="47" t="str">
        <f>IF(ISERR(FIND(U$4,Stac!$R90))=FALSE,IF(ISERR(FIND(CONCATENATE(U$4,"+"),Stac!$R90))=FALSE,IF(ISERR(FIND(CONCATENATE(U$4,"++"),Stac!$R90))=FALSE,IF(ISERR(FIND(CONCATENATE(U$4,"+++"),Stac!$R90))=FALSE,"+++","++"),"+")," ")," ")</f>
        <v>+++</v>
      </c>
      <c r="V93" s="47" t="str">
        <f>IF(ISERR(FIND(V$4,Stac!$R90))=FALSE,IF(ISERR(FIND(CONCATENATE(V$4,"+"),Stac!$R90))=FALSE,IF(ISERR(FIND(CONCATENATE(V$4,"++"),Stac!$R90))=FALSE,IF(ISERR(FIND(CONCATENATE(V$4,"+++"),Stac!$R90))=FALSE,"+++","++"),"+")," ")," ")</f>
        <v>+++</v>
      </c>
      <c r="W93" s="47" t="str">
        <f>IF(ISERR(FIND(W$4,Stac!$R90))=FALSE,IF(ISERR(FIND(CONCATENATE(W$4,"+"),Stac!$R90))=FALSE,IF(ISERR(FIND(CONCATENATE(W$4,"++"),Stac!$R90))=FALSE,IF(ISERR(FIND(CONCATENATE(W$4,"+++"),Stac!$R90))=FALSE,"+++","++"),"+")," ")," ")</f>
        <v/>
      </c>
      <c r="X93" s="47" t="str">
        <f>IF(ISERR(FIND(X$4,Stac!$R90))=FALSE,IF(ISERR(FIND(CONCATENATE(X$4,"+"),Stac!$R90))=FALSE,IF(ISERR(FIND(CONCATENATE(X$4,"++"),Stac!$R90))=FALSE,IF(ISERR(FIND(CONCATENATE(X$4,"+++"),Stac!$R90))=FALSE,"+++","++"),"+")," ")," ")</f>
        <v/>
      </c>
      <c r="Y93" s="47" t="str">
        <f>IF(ISERR(FIND(Y$4,Stac!$R90))=FALSE,IF(ISERR(FIND(CONCATENATE(Y$4,"+"),Stac!$R90))=FALSE,IF(ISERR(FIND(CONCATENATE(Y$4,"++"),Stac!$R90))=FALSE,IF(ISERR(FIND(CONCATENATE(Y$4,"+++"),Stac!$R90))=FALSE,"+++","++"),"+")," ")," ")</f>
        <v/>
      </c>
      <c r="Z93" s="47" t="str">
        <f>IF(ISERR(FIND(Z$4,Stac!$R90))=FALSE,IF(ISERR(FIND(CONCATENATE(Z$4,"+"),Stac!$R90))=FALSE,IF(ISERR(FIND(CONCATENATE(Z$4,"++"),Stac!$R90))=FALSE,IF(ISERR(FIND(CONCATENATE(Z$4,"+++"),Stac!$R90))=FALSE,"+++","++"),"+")," ")," ")</f>
        <v/>
      </c>
      <c r="AA93" s="47" t="str">
        <f>IF(ISERR(FIND(AA$4,Stac!$R90))=FALSE,IF(ISERR(FIND(CONCATENATE(AA$4,"+"),Stac!$R90))=FALSE,IF(ISERR(FIND(CONCATENATE(AA$4,"++"),Stac!$R90))=FALSE,IF(ISERR(FIND(CONCATENATE(AA$4,"+++"),Stac!$R90))=FALSE,"+++","++"),"+")," ")," ")</f>
        <v>++</v>
      </c>
      <c r="AB93" s="47" t="str">
        <f>IF(ISERR(FIND(AB$4,Stac!$R90))=FALSE,IF(ISERR(FIND(CONCATENATE(AB$4,"+"),Stac!$R90))=FALSE,IF(ISERR(FIND(CONCATENATE(AB$4,"++"),Stac!$R90))=FALSE,IF(ISERR(FIND(CONCATENATE(AB$4,"+++"),Stac!$R90))=FALSE,"+++","++"),"+")," ")," ")</f>
        <v/>
      </c>
      <c r="AC93" s="47" t="str">
        <f>IF(ISERR(FIND(AC$4,Stac!$R90))=FALSE,IF(ISERR(FIND(CONCATENATE(AC$4,"+"),Stac!$R90))=FALSE,IF(ISERR(FIND(CONCATENATE(AC$4,"++"),Stac!$R90))=FALSE,IF(ISERR(FIND(CONCATENATE(AC$4,"+++"),Stac!$R90))=FALSE,"+++","++"),"+")," ")," ")</f>
        <v/>
      </c>
      <c r="AD93" s="112" t="str">
        <f>Stac!C90</f>
        <v>Przygotowanie pracy dyplomowej</v>
      </c>
      <c r="AE93" s="47" t="str">
        <f>IF(ISERR(FIND(AE$4,Stac!$S88))=FALSE,IF(ISERR(FIND(CONCATENATE(AE$4,"+"),Stac!$S88))=FALSE,IF(ISERR(FIND(CONCATENATE(AE$4,"++"),Stac!$S88))=FALSE,IF(ISERR(FIND(CONCATENATE(AE$4,"+++"),Stac!$S88))=FALSE,"+++","++"),"+")," ")," ")</f>
        <v>+</v>
      </c>
      <c r="AF93" s="47" t="str">
        <f>IF(ISERR(FIND(AF$4,Stac!$S88))=FALSE,IF(ISERR(FIND(CONCATENATE(AF$4,"+"),Stac!$S88))=FALSE,IF(ISERR(FIND(CONCATENATE(AF$4,"++"),Stac!$S88))=FALSE,IF(ISERR(FIND(CONCATENATE(AF$4,"+++"),Stac!$S88))=FALSE,"+++","++"),"+")," ")," ")</f>
        <v>++</v>
      </c>
      <c r="AG93" s="47" t="str">
        <f>IF(ISERR(FIND(AG$4,Stac!$S88))=FALSE,IF(ISERR(FIND(CONCATENATE(AG$4,"+"),Stac!$S88))=FALSE,IF(ISERR(FIND(CONCATENATE(AG$4,"++"),Stac!$S88))=FALSE,IF(ISERR(FIND(CONCATENATE(AG$4,"+++"),Stac!$S88))=FALSE,"+++","++"),"+")," ")," ")</f>
        <v/>
      </c>
      <c r="AH93" s="47" t="str">
        <f>IF(ISERR(FIND(AH$4,Stac!$S88))=FALSE,IF(ISERR(FIND(CONCATENATE(AH$4,"+"),Stac!$S88))=FALSE,IF(ISERR(FIND(CONCATENATE(AH$4,"++"),Stac!$S88))=FALSE,IF(ISERR(FIND(CONCATENATE(AH$4,"+++"),Stac!$S88))=FALSE,"+++","++"),"+")," ")," ")</f>
        <v/>
      </c>
      <c r="AI93" s="47" t="str">
        <f>IF(ISERR(FIND(AI$4,Stac!$S88))=FALSE,IF(ISERR(FIND(CONCATENATE(AI$4,"+"),Stac!$S88))=FALSE,IF(ISERR(FIND(CONCATENATE(AI$4,"++"),Stac!$S88))=FALSE,IF(ISERR(FIND(CONCATENATE(AI$4,"+++"),Stac!$S88))=FALSE,"+++","++"),"+")," ")," ")</f>
        <v/>
      </c>
      <c r="AJ93" s="47" t="str">
        <f>IF(ISERR(FIND(AJ$4,Stac!$S88))=FALSE,IF(ISERR(FIND(CONCATENATE(AJ$4,"+"),Stac!$S88))=FALSE,IF(ISERR(FIND(CONCATENATE(AJ$4,"++"),Stac!$S88))=FALSE,IF(ISERR(FIND(CONCATENATE(AJ$4,"+++"),Stac!$S88))=FALSE,"+++","++"),"+")," ")," ")</f>
        <v/>
      </c>
      <c r="AK93" s="47" t="str">
        <f>IF(ISERR(FIND(AK$4,Stac!$S88))=FALSE,IF(ISERR(FIND(CONCATENATE(AK$4,"+"),Stac!$S88))=FALSE,IF(ISERR(FIND(CONCATENATE(AK$4,"++"),Stac!$S88))=FALSE,IF(ISERR(FIND(CONCATENATE(AK$4,"+++"),Stac!$S88))=FALSE,"+++","++"),"+")," ")," ")</f>
        <v/>
      </c>
      <c r="AL93" s="47" t="str">
        <f>IF(ISERR(FIND(AL$4,Stac!$S88))=FALSE,IF(ISERR(FIND(CONCATENATE(AL$4,"+"),Stac!$S88))=FALSE,IF(ISERR(FIND(CONCATENATE(AL$4,"++"),Stac!$S88))=FALSE,IF(ISERR(FIND(CONCATENATE(AL$4,"+++"),Stac!$S88))=FALSE,"+++","++"),"+")," ")," ")</f>
        <v/>
      </c>
      <c r="AM93" s="47" t="str">
        <f>IF(ISERR(FIND(AM$4,Stac!$S88))=FALSE,IF(ISERR(FIND(CONCATENATE(AM$4,"+"),Stac!$S88))=FALSE,IF(ISERR(FIND(CONCATENATE(AM$4,"++"),Stac!$S88))=FALSE,IF(ISERR(FIND(CONCATENATE(AM$4,"+++"),Stac!$S88))=FALSE,"+++","++"),"+")," ")," ")</f>
        <v/>
      </c>
      <c r="AN93" s="47" t="str">
        <f>IF(ISERR(FIND(AN$4,Stac!$S88))=FALSE,IF(ISERR(FIND(CONCATENATE(AN$4,"+"),Stac!$S88))=FALSE,IF(ISERR(FIND(CONCATENATE(AN$4,"++"),Stac!$S88))=FALSE,IF(ISERR(FIND(CONCATENATE(AN$4,"+++"),Stac!$S88))=FALSE,"+++","++"),"+")," ")," ")</f>
        <v/>
      </c>
      <c r="AO93" s="47" t="str">
        <f>IF(ISERR(FIND(AO$4,Stac!$S88))=FALSE,IF(ISERR(FIND(CONCATENATE(AO$4,"+"),Stac!$S88))=FALSE,IF(ISERR(FIND(CONCATENATE(AO$4,"++"),Stac!$S88))=FALSE,IF(ISERR(FIND(CONCATENATE(AO$4,"+++"),Stac!$S88))=FALSE,"+++","++"),"+")," ")," ")</f>
        <v/>
      </c>
      <c r="AP93" s="47" t="str">
        <f>IF(ISERR(FIND(AP$4,Stac!$S88))=FALSE,IF(ISERR(FIND(CONCATENATE(AP$4,"+"),Stac!$S88))=FALSE,IF(ISERR(FIND(CONCATENATE(AP$4,"++"),Stac!$S88))=FALSE,IF(ISERR(FIND(CONCATENATE(AP$4,"+++"),Stac!$S88))=FALSE,"+++","++"),"+")," ")," ")</f>
        <v/>
      </c>
      <c r="AQ93" s="47" t="str">
        <f>IF(ISERR(FIND(AQ$4,Stac!$S88))=FALSE,IF(ISERR(FIND(CONCATENATE(AQ$4,"+"),Stac!$S88))=FALSE,IF(ISERR(FIND(CONCATENATE(AQ$4,"++"),Stac!$S88))=FALSE,IF(ISERR(FIND(CONCATENATE(AQ$4,"+++"),Stac!$S88))=FALSE,"+++","++"),"+")," ")," ")</f>
        <v/>
      </c>
      <c r="AR93" s="47" t="str">
        <f>IF(ISERR(FIND(AR$4,Stac!$S88))=FALSE,IF(ISERR(FIND(CONCATENATE(AR$4,"+"),Stac!$S88))=FALSE,IF(ISERR(FIND(CONCATENATE(AR$4,"++"),Stac!$S88))=FALSE,IF(ISERR(FIND(CONCATENATE(AR$4,"+++"),Stac!$S88))=FALSE,"+++","++"),"+")," ")," ")</f>
        <v/>
      </c>
      <c r="AS93" s="47" t="str">
        <f>IF(ISERR(FIND(AS$4,Stac!$S88))=FALSE,IF(ISERR(FIND(CONCATENATE(AS$4,"+"),Stac!$S88))=FALSE,IF(ISERR(FIND(CONCATENATE(AS$4,"++"),Stac!$S88))=FALSE,IF(ISERR(FIND(CONCATENATE(AS$4,"+++"),Stac!$S88))=FALSE,"+++","++"),"+")," ")," ")</f>
        <v/>
      </c>
      <c r="AT93" s="47" t="str">
        <f>IF(ISERR(FIND(AT$4,Stac!$S88))=FALSE,IF(ISERR(FIND(CONCATENATE(AT$4,"+"),Stac!$S88))=FALSE,IF(ISERR(FIND(CONCATENATE(AT$4,"++"),Stac!$S88))=FALSE,IF(ISERR(FIND(CONCATENATE(AT$4,"+++"),Stac!$S88))=FALSE,"+++","++"),"+")," ")," ")</f>
        <v/>
      </c>
      <c r="AU93" s="47" t="str">
        <f>IF(ISERR(FIND(AU$4,Stac!$S88))=FALSE,IF(ISERR(FIND(CONCATENATE(AU$4,"+"),Stac!$S88))=FALSE,IF(ISERR(FIND(CONCATENATE(AU$4,"++"),Stac!$S88))=FALSE,IF(ISERR(FIND(CONCATENATE(AU$4,"+++"),Stac!$S88))=FALSE,"+++","++"),"+")," ")," ")</f>
        <v/>
      </c>
      <c r="AV93" s="47" t="str">
        <f>IF(ISERR(FIND(AV$4,Stac!$S88))=FALSE,IF(ISERR(FIND(CONCATENATE(AV$4,"+"),Stac!$S88))=FALSE,IF(ISERR(FIND(CONCATENATE(AV$4,"++"),Stac!$S88))=FALSE,IF(ISERR(FIND(CONCATENATE(AV$4,"+++"),Stac!$S88))=FALSE,"+++","++"),"+")," ")," ")</f>
        <v/>
      </c>
      <c r="AW93" s="47" t="str">
        <f>IF(ISERR(FIND(AW$4,Stac!$S88))=FALSE,IF(ISERR(FIND(CONCATENATE(AW$4,"+"),Stac!$S88))=FALSE,IF(ISERR(FIND(CONCATENATE(AW$4,"++"),Stac!$S88))=FALSE,IF(ISERR(FIND(CONCATENATE(AW$4,"+++"),Stac!$S88))=FALSE,"+++","++"),"+")," ")," ")</f>
        <v/>
      </c>
      <c r="AX93" s="47" t="str">
        <f>IF(ISERR(FIND(AX$4,Stac!$S88))=FALSE,IF(ISERR(FIND(CONCATENATE(AX$4,"+"),Stac!$S88))=FALSE,IF(ISERR(FIND(CONCATENATE(AX$4,"++"),Stac!$S88))=FALSE,IF(ISERR(FIND(CONCATENATE(AX$4,"+++"),Stac!$S88))=FALSE,"+++","++"),"+")," ")," ")</f>
        <v/>
      </c>
      <c r="AY93" s="47" t="str">
        <f>IF(ISERR(FIND(AY$4,Stac!$S88))=FALSE,IF(ISERR(FIND(CONCATENATE(AY$4,"+"),Stac!$S88))=FALSE,IF(ISERR(FIND(CONCATENATE(AY$4,"++"),Stac!$S88))=FALSE,IF(ISERR(FIND(CONCATENATE(AY$4,"+++"),Stac!$S88))=FALSE,"+++","++"),"+")," ")," ")</f>
        <v/>
      </c>
      <c r="AZ93" s="47" t="str">
        <f>IF(ISERR(FIND(AZ$4,Stac!$S88))=FALSE,IF(ISERR(FIND(CONCATENATE(AZ$4,"+"),Stac!$S88))=FALSE,IF(ISERR(FIND(CONCATENATE(AZ$4,"++"),Stac!$S88))=FALSE,IF(ISERR(FIND(CONCATENATE(AZ$4,"+++"),Stac!$S88))=FALSE,"+++","++"),"+")," ")," ")</f>
        <v/>
      </c>
      <c r="BA93" s="47" t="str">
        <f>IF(ISERR(FIND(BA$4,Stac!$S88))=FALSE,IF(ISERR(FIND(CONCATENATE(BA$4,"+"),Stac!$S88))=FALSE,IF(ISERR(FIND(CONCATENATE(BA$4,"++"),Stac!$S88))=FALSE,IF(ISERR(FIND(CONCATENATE(BA$4,"+++"),Stac!$S88))=FALSE,"+++","++"),"+")," ")," ")</f>
        <v/>
      </c>
      <c r="BB93" s="47" t="str">
        <f>IF(ISERR(FIND(BB$4,Stac!$S88))=FALSE,IF(ISERR(FIND(CONCATENATE(BB$4,"+"),Stac!$S88))=FALSE,IF(ISERR(FIND(CONCATENATE(BB$4,"++"),Stac!$S88))=FALSE,IF(ISERR(FIND(CONCATENATE(BB$4,"+++"),Stac!$S88))=FALSE,"+++","++"),"+")," ")," ")</f>
        <v/>
      </c>
      <c r="BC93" s="47" t="str">
        <f>IF(ISERR(FIND(BC$4,Stac!$S88))=FALSE,IF(ISERR(FIND(CONCATENATE(BC$4,"+"),Stac!$S88))=FALSE,IF(ISERR(FIND(CONCATENATE(BC$4,"++"),Stac!$S88))=FALSE,IF(ISERR(FIND(CONCATENATE(BC$4,"+++"),Stac!$S88))=FALSE,"+++","++"),"+")," ")," ")</f>
        <v/>
      </c>
      <c r="BD93" s="47" t="str">
        <f>IF(ISERR(FIND(BD$4,Stac!$S88))=FALSE,IF(ISERR(FIND(CONCATENATE(BD$4,"+"),Stac!$S88))=FALSE,IF(ISERR(FIND(CONCATENATE(BD$4,"++"),Stac!$S88))=FALSE,IF(ISERR(FIND(CONCATENATE(BD$4,"+++"),Stac!$S88))=FALSE,"+++","++"),"+")," ")," ")</f>
        <v/>
      </c>
      <c r="BE93" s="47" t="str">
        <f>IF(ISERR(FIND(BE$4,Stac!$S88))=FALSE,IF(ISERR(FIND(CONCATENATE(BE$4,"+"),Stac!$S88))=FALSE,IF(ISERR(FIND(CONCATENATE(BE$4,"++"),Stac!$S88))=FALSE,IF(ISERR(FIND(CONCATENATE(BE$4,"+++"),Stac!$S88))=FALSE,"+++","++"),"+")," ")," ")</f>
        <v/>
      </c>
      <c r="BF93" s="47" t="str">
        <f>IF(ISERR(FIND(BF$4,Stac!$S88))=FALSE,IF(ISERR(FIND(CONCATENATE(BF$4,"+"),Stac!$S88))=FALSE,IF(ISERR(FIND(CONCATENATE(BF$4,"++"),Stac!$S88))=FALSE,IF(ISERR(FIND(CONCATENATE(BF$4,"+++"),Stac!$S88))=FALSE,"+++","++"),"+")," ")," ")</f>
        <v>++</v>
      </c>
      <c r="BG93" s="47" t="str">
        <f>IF(ISERR(FIND(BG$4,Stac!$S88))=FALSE,IF(ISERR(FIND(CONCATENATE(BG$4,"+"),Stac!$S88))=FALSE,IF(ISERR(FIND(CONCATENATE(BG$4,"++"),Stac!$S88))=FALSE,IF(ISERR(FIND(CONCATENATE(BG$4,"+++"),Stac!$S88))=FALSE,"+++","++"),"+")," ")," ")</f>
        <v/>
      </c>
      <c r="BH93" s="47" t="str">
        <f>IF(ISERR(FIND(BH$4,Stac!$S88))=FALSE,IF(ISERR(FIND(CONCATENATE(BH$4,"+"),Stac!$S88))=FALSE,IF(ISERR(FIND(CONCATENATE(BH$4,"++"),Stac!$S88))=FALSE,IF(ISERR(FIND(CONCATENATE(BH$4,"+++"),Stac!$S88))=FALSE,"+++","++"),"+")," ")," ")</f>
        <v/>
      </c>
      <c r="BI93" s="47" t="str">
        <f>IF(ISERR(FIND(BI$4,Stac!$S88))=FALSE,IF(ISERR(FIND(CONCATENATE(BI$4,"+"),Stac!$S88))=FALSE,IF(ISERR(FIND(CONCATENATE(BI$4,"++"),Stac!$S88))=FALSE,IF(ISERR(FIND(CONCATENATE(BI$4,"+++"),Stac!$S88))=FALSE,"+++","++"),"+")," ")," ")</f>
        <v/>
      </c>
      <c r="BJ93" s="47" t="str">
        <f>IF(ISERR(FIND(BJ$4,Stac!$S88))=FALSE,IF(ISERR(FIND(CONCATENATE(BJ$4,"+"),Stac!$S88))=FALSE,IF(ISERR(FIND(CONCATENATE(BJ$4,"++"),Stac!$S88))=FALSE,IF(ISERR(FIND(CONCATENATE(BJ$4,"+++"),Stac!$S88))=FALSE,"+++","++"),"+")," ")," ")</f>
        <v/>
      </c>
      <c r="BK93" s="47" t="str">
        <f>IF(ISERR(FIND(BK$4,Stac!$S88))=FALSE,IF(ISERR(FIND(CONCATENATE(BK$4,"+"),Stac!$S88))=FALSE,IF(ISERR(FIND(CONCATENATE(BK$4,"++"),Stac!$S88))=FALSE,IF(ISERR(FIND(CONCATENATE(BK$4,"+++"),Stac!$S88))=FALSE,"+++","++"),"+")," ")," ")</f>
        <v/>
      </c>
      <c r="BL93" s="47" t="str">
        <f>IF(ISERR(FIND(BL$4,Stac!$S88))=FALSE,IF(ISERR(FIND(CONCATENATE(BL$4,"+"),Stac!$S88))=FALSE,IF(ISERR(FIND(CONCATENATE(BL$4,"++"),Stac!$S88))=FALSE,IF(ISERR(FIND(CONCATENATE(BL$4,"+++"),Stac!$S88))=FALSE,"+++","++"),"+")," ")," ")</f>
        <v/>
      </c>
      <c r="BM93" s="47" t="str">
        <f>IF(ISERR(FIND(BM$4,Stac!$S88))=FALSE,IF(ISERR(FIND(CONCATENATE(BM$4,"+"),Stac!$S88))=FALSE,IF(ISERR(FIND(CONCATENATE(BM$4,"++"),Stac!$S88))=FALSE,IF(ISERR(FIND(CONCATENATE(BM$4,"+++"),Stac!$S88))=FALSE,"+++","++"),"+")," ")," ")</f>
        <v/>
      </c>
      <c r="BN93" s="112" t="str">
        <f>Stac!C90</f>
        <v>Przygotowanie pracy dyplomowej</v>
      </c>
      <c r="BO93" s="47" t="str">
        <f>IF(ISERR(FIND(BO$4,Stac!$T88))=FALSE,IF(ISERR(FIND(CONCATENATE(BO$4,"+"),Stac!$T88))=FALSE,IF(ISERR(FIND(CONCATENATE(BO$4,"++"),Stac!$T88))=FALSE,IF(ISERR(FIND(CONCATENATE(BO$4,"+++"),Stac!$T88))=FALSE,"+++","++"),"+")," ")," ")</f>
        <v>+</v>
      </c>
      <c r="BP93" s="47" t="str">
        <f>IF(ISERR(FIND(BP$4,Stac!$T88))=FALSE,IF(ISERR(FIND(CONCATENATE(BP$4,"+"),Stac!$T88))=FALSE,IF(ISERR(FIND(CONCATENATE(BP$4,"++"),Stac!$T88))=FALSE,IF(ISERR(FIND(CONCATENATE(BP$4,"+++"),Stac!$T88))=FALSE,"+++","++"),"+")," ")," ")</f>
        <v>+</v>
      </c>
      <c r="BQ93" s="47" t="str">
        <f>IF(ISERR(FIND(BQ$4,Stac!$T88))=FALSE,IF(ISERR(FIND(CONCATENATE(BQ$4,"+"),Stac!$T88))=FALSE,IF(ISERR(FIND(CONCATENATE(BQ$4,"++"),Stac!$T88))=FALSE,IF(ISERR(FIND(CONCATENATE(BQ$4,"+++"),Stac!$T88))=FALSE,"+++","++"),"+")," ")," ")</f>
        <v/>
      </c>
      <c r="BR93" s="47" t="str">
        <f>IF(ISERR(FIND(BR$4,Stac!$T88))=FALSE,IF(ISERR(FIND(CONCATENATE(BR$4,"+"),Stac!$T88))=FALSE,IF(ISERR(FIND(CONCATENATE(BR$4,"++"),Stac!$T88))=FALSE,IF(ISERR(FIND(CONCATENATE(BR$4,"+++"),Stac!$T88))=FALSE,"+++","++"),"+")," ")," ")</f>
        <v>+</v>
      </c>
      <c r="BS93" s="47" t="str">
        <f>IF(ISERR(FIND(BS$4,Stac!$T88))=FALSE,IF(ISERR(FIND(CONCATENATE(BS$4,"+"),Stac!$T88))=FALSE,IF(ISERR(FIND(CONCATENATE(BS$4,"++"),Stac!$T88))=FALSE,IF(ISERR(FIND(CONCATENATE(BS$4,"+++"),Stac!$T88))=FALSE,"+++","++"),"+")," ")," ")</f>
        <v>+</v>
      </c>
      <c r="BT93" s="47" t="str">
        <f>IF(ISERR(FIND(BT$4,Stac!$T88))=FALSE,IF(ISERR(FIND(CONCATENATE(BT$4,"+"),Stac!$T88))=FALSE,IF(ISERR(FIND(CONCATENATE(BT$4,"++"),Stac!$T88))=FALSE,IF(ISERR(FIND(CONCATENATE(BT$4,"+++"),Stac!$T88))=FALSE,"+++","++"),"+")," ")," ")</f>
        <v/>
      </c>
      <c r="BU93" s="47" t="str">
        <f>IF(ISERR(FIND(BU$4,Stac!$T88))=FALSE,IF(ISERR(FIND(CONCATENATE(BU$4,"+"),Stac!$T88))=FALSE,IF(ISERR(FIND(CONCATENATE(BU$4,"++"),Stac!$T88))=FALSE,IF(ISERR(FIND(CONCATENATE(BU$4,"+++"),Stac!$T88))=FALSE,"+++","++"),"+")," ")," ")</f>
        <v/>
      </c>
    </row>
    <row r="94" spans="1:73" ht="16.5" customHeight="1">
      <c r="A94" s="88" t="str">
        <f>Stac!C91</f>
        <v>Seminarium dyplomowe</v>
      </c>
      <c r="B94" s="47" t="str">
        <f>IF(ISERR(FIND(B$4,Stac!$R91))=FALSE,IF(ISERR(FIND(CONCATENATE(B$4,"+"),Stac!$R91))=FALSE,IF(ISERR(FIND(CONCATENATE(B$4,"++"),Stac!$R91))=FALSE,IF(ISERR(FIND(CONCATENATE(B$4,"+++"),Stac!$R91))=FALSE,"+++","++"),"+")," ")," ")</f>
        <v/>
      </c>
      <c r="C94" s="47" t="str">
        <f>IF(ISERR(FIND(C$4,Stac!$R91))=FALSE,IF(ISERR(FIND(CONCATENATE(C$4,"+"),Stac!$R91))=FALSE,IF(ISERR(FIND(CONCATENATE(C$4,"++"),Stac!$R91))=FALSE,IF(ISERR(FIND(CONCATENATE(C$4,"+++"),Stac!$R91))=FALSE,"+++","++"),"+")," ")," ")</f>
        <v/>
      </c>
      <c r="D94" s="47" t="str">
        <f>IF(ISERR(FIND(D$4,Stac!$R91))=FALSE,IF(ISERR(FIND(CONCATENATE(D$4,"+"),Stac!$R91))=FALSE,IF(ISERR(FIND(CONCATENATE(D$4,"++"),Stac!$R91))=FALSE,IF(ISERR(FIND(CONCATENATE(D$4,"+++"),Stac!$R91))=FALSE,"+++","++"),"+")," ")," ")</f>
        <v/>
      </c>
      <c r="E94" s="47" t="str">
        <f>IF(ISERR(FIND(E$4,Stac!$R91))=FALSE,IF(ISERR(FIND(CONCATENATE(E$4,"+"),Stac!$R91))=FALSE,IF(ISERR(FIND(CONCATENATE(E$4,"++"),Stac!$R91))=FALSE,IF(ISERR(FIND(CONCATENATE(E$4,"+++"),Stac!$R91))=FALSE,"+++","++"),"+")," ")," ")</f>
        <v/>
      </c>
      <c r="F94" s="47" t="str">
        <f>IF(ISERR(FIND(F$4,Stac!$R91))=FALSE,IF(ISERR(FIND(CONCATENATE(F$4,"+"),Stac!$R91))=FALSE,IF(ISERR(FIND(CONCATENATE(F$4,"++"),Stac!$R91))=FALSE,IF(ISERR(FIND(CONCATENATE(F$4,"+++"),Stac!$R91))=FALSE,"+++","++"),"+")," ")," ")</f>
        <v/>
      </c>
      <c r="G94" s="47" t="str">
        <f>IF(ISERR(FIND(G$4,Stac!$R91))=FALSE,IF(ISERR(FIND(CONCATENATE(G$4,"+"),Stac!$R91))=FALSE,IF(ISERR(FIND(CONCATENATE(G$4,"++"),Stac!$R91))=FALSE,IF(ISERR(FIND(CONCATENATE(G$4,"+++"),Stac!$R91))=FALSE,"+++","++"),"+")," ")," ")</f>
        <v/>
      </c>
      <c r="H94" s="47" t="str">
        <f>IF(ISERR(FIND(H$4,Stac!$R91))=FALSE,IF(ISERR(FIND(CONCATENATE(H$4,"+"),Stac!$R91))=FALSE,IF(ISERR(FIND(CONCATENATE(H$4,"++"),Stac!$R91))=FALSE,IF(ISERR(FIND(CONCATENATE(H$4,"+++"),Stac!$R91))=FALSE,"+++","++"),"+")," ")," ")</f>
        <v/>
      </c>
      <c r="I94" s="47" t="str">
        <f>IF(ISERR(FIND(I$4,Stac!$R91))=FALSE,IF(ISERR(FIND(CONCATENATE(I$4,"+"),Stac!$R91))=FALSE,IF(ISERR(FIND(CONCATENATE(I$4,"++"),Stac!$R91))=FALSE,IF(ISERR(FIND(CONCATENATE(I$4,"+++"),Stac!$R91))=FALSE,"+++","++"),"+")," ")," ")</f>
        <v/>
      </c>
      <c r="J94" s="47" t="str">
        <f>IF(ISERR(FIND(J$4,Stac!$R91))=FALSE,IF(ISERR(FIND(CONCATENATE(J$4,"+"),Stac!$R91))=FALSE,IF(ISERR(FIND(CONCATENATE(J$4,"++"),Stac!$R91))=FALSE,IF(ISERR(FIND(CONCATENATE(J$4,"+++"),Stac!$R91))=FALSE,"+++","++"),"+")," ")," ")</f>
        <v/>
      </c>
      <c r="K94" s="47" t="str">
        <f>IF(ISERR(FIND(K$4,Stac!$R91))=FALSE,IF(ISERR(FIND(CONCATENATE(K$4,"+"),Stac!$R91))=FALSE,IF(ISERR(FIND(CONCATENATE(K$4,"++"),Stac!$R91))=FALSE,IF(ISERR(FIND(CONCATENATE(K$4,"+++"),Stac!$R91))=FALSE,"+++","++"),"+")," ")," ")</f>
        <v/>
      </c>
      <c r="L94" s="47" t="str">
        <f>IF(ISERR(FIND(L$4,Stac!$R91))=FALSE,IF(ISERR(FIND(CONCATENATE(L$4,"+"),Stac!$R91))=FALSE,IF(ISERR(FIND(CONCATENATE(L$4,"++"),Stac!$R91))=FALSE,IF(ISERR(FIND(CONCATENATE(L$4,"+++"),Stac!$R91))=FALSE,"+++","++"),"+")," ")," ")</f>
        <v/>
      </c>
      <c r="M94" s="47" t="str">
        <f>IF(ISERR(FIND(M$4,Stac!$R91))=FALSE,IF(ISERR(FIND(CONCATENATE(M$4,"+"),Stac!$R91))=FALSE,IF(ISERR(FIND(CONCATENATE(M$4,"++"),Stac!$R91))=FALSE,IF(ISERR(FIND(CONCATENATE(M$4,"+++"),Stac!$R91))=FALSE,"+++","++"),"+")," ")," ")</f>
        <v/>
      </c>
      <c r="N94" s="47" t="str">
        <f>IF(ISERR(FIND(N$4,Stac!$R91))=FALSE,IF(ISERR(FIND(CONCATENATE(N$4,"+"),Stac!$R91))=FALSE,IF(ISERR(FIND(CONCATENATE(N$4,"++"),Stac!$R91))=FALSE,IF(ISERR(FIND(CONCATENATE(N$4,"+++"),Stac!$R91))=FALSE,"+++","++"),"+")," ")," ")</f>
        <v/>
      </c>
      <c r="O94" s="47" t="str">
        <f>IF(ISERR(FIND(O$4,Stac!$R91))=FALSE,IF(ISERR(FIND(CONCATENATE(O$4,"+"),Stac!$R91))=FALSE,IF(ISERR(FIND(CONCATENATE(O$4,"++"),Stac!$R91))=FALSE,IF(ISERR(FIND(CONCATENATE(O$4,"+++"),Stac!$R91))=FALSE,"+++","++"),"+")," ")," ")</f>
        <v/>
      </c>
      <c r="P94" s="47" t="str">
        <f>IF(ISERR(FIND(P$4,Stac!$R91))=FALSE,IF(ISERR(FIND(CONCATENATE(P$4,"+"),Stac!$R91))=FALSE,IF(ISERR(FIND(CONCATENATE(P$4,"++"),Stac!$R91))=FALSE,IF(ISERR(FIND(CONCATENATE(P$4,"+++"),Stac!$R91))=FALSE,"+++","++"),"+")," ")," ")</f>
        <v/>
      </c>
      <c r="Q94" s="47" t="str">
        <f>IF(ISERR(FIND(Q$4,Stac!$R91))=FALSE,IF(ISERR(FIND(CONCATENATE(Q$4,"+"),Stac!$R91))=FALSE,IF(ISERR(FIND(CONCATENATE(Q$4,"++"),Stac!$R91))=FALSE,IF(ISERR(FIND(CONCATENATE(Q$4,"+++"),Stac!$R91))=FALSE,"+++","++"),"+")," ")," ")</f>
        <v/>
      </c>
      <c r="R94" s="47" t="str">
        <f>IF(ISERR(FIND(R$4,Stac!$R91))=FALSE,IF(ISERR(FIND(CONCATENATE(R$4,"+"),Stac!$R91))=FALSE,IF(ISERR(FIND(CONCATENATE(R$4,"++"),Stac!$R91))=FALSE,IF(ISERR(FIND(CONCATENATE(R$4,"+++"),Stac!$R91))=FALSE,"+++","++"),"+")," ")," ")</f>
        <v/>
      </c>
      <c r="S94" s="47" t="str">
        <f>IF(ISERR(FIND(S$4,Stac!$R91))=FALSE,IF(ISERR(FIND(CONCATENATE(S$4,"+"),Stac!$R91))=FALSE,IF(ISERR(FIND(CONCATENATE(S$4,"++"),Stac!$R91))=FALSE,IF(ISERR(FIND(CONCATENATE(S$4,"+++"),Stac!$R91))=FALSE,"+++","++"),"+")," ")," ")</f>
        <v/>
      </c>
      <c r="T94" s="47" t="str">
        <f>IF(ISERR(FIND(T$4,Stac!$R91))=FALSE,IF(ISERR(FIND(CONCATENATE(T$4,"+"),Stac!$R91))=FALSE,IF(ISERR(FIND(CONCATENATE(T$4,"++"),Stac!$R91))=FALSE,IF(ISERR(FIND(CONCATENATE(T$4,"+++"),Stac!$R91))=FALSE,"+++","++"),"+")," ")," ")</f>
        <v/>
      </c>
      <c r="U94" s="47" t="str">
        <f>IF(ISERR(FIND(U$4,Stac!$R91))=FALSE,IF(ISERR(FIND(CONCATENATE(U$4,"+"),Stac!$R91))=FALSE,IF(ISERR(FIND(CONCATENATE(U$4,"++"),Stac!$R91))=FALSE,IF(ISERR(FIND(CONCATENATE(U$4,"+++"),Stac!$R91))=FALSE,"+++","++"),"+")," ")," ")</f>
        <v/>
      </c>
      <c r="V94" s="47" t="str">
        <f>IF(ISERR(FIND(V$4,Stac!$R91))=FALSE,IF(ISERR(FIND(CONCATENATE(V$4,"+"),Stac!$R91))=FALSE,IF(ISERR(FIND(CONCATENATE(V$4,"++"),Stac!$R91))=FALSE,IF(ISERR(FIND(CONCATENATE(V$4,"+++"),Stac!$R91))=FALSE,"+++","++"),"+")," ")," ")</f>
        <v>+++</v>
      </c>
      <c r="W94" s="47" t="str">
        <f>IF(ISERR(FIND(W$4,Stac!$R91))=FALSE,IF(ISERR(FIND(CONCATENATE(W$4,"+"),Stac!$R91))=FALSE,IF(ISERR(FIND(CONCATENATE(W$4,"++"),Stac!$R91))=FALSE,IF(ISERR(FIND(CONCATENATE(W$4,"+++"),Stac!$R91))=FALSE,"+++","++"),"+")," ")," ")</f>
        <v/>
      </c>
      <c r="X94" s="47" t="str">
        <f>IF(ISERR(FIND(X$4,Stac!$R91))=FALSE,IF(ISERR(FIND(CONCATENATE(X$4,"+"),Stac!$R91))=FALSE,IF(ISERR(FIND(CONCATENATE(X$4,"++"),Stac!$R91))=FALSE,IF(ISERR(FIND(CONCATENATE(X$4,"+++"),Stac!$R91))=FALSE,"+++","++"),"+")," ")," ")</f>
        <v>+++</v>
      </c>
      <c r="Y94" s="47" t="str">
        <f>IF(ISERR(FIND(Y$4,Stac!$R91))=FALSE,IF(ISERR(FIND(CONCATENATE(Y$4,"+"),Stac!$R91))=FALSE,IF(ISERR(FIND(CONCATENATE(Y$4,"++"),Stac!$R91))=FALSE,IF(ISERR(FIND(CONCATENATE(Y$4,"+++"),Stac!$R91))=FALSE,"+++","++"),"+")," ")," ")</f>
        <v/>
      </c>
      <c r="Z94" s="47" t="str">
        <f>IF(ISERR(FIND(Z$4,Stac!$R91))=FALSE,IF(ISERR(FIND(CONCATENATE(Z$4,"+"),Stac!$R91))=FALSE,IF(ISERR(FIND(CONCATENATE(Z$4,"++"),Stac!$R91))=FALSE,IF(ISERR(FIND(CONCATENATE(Z$4,"+++"),Stac!$R91))=FALSE,"+++","++"),"+")," ")," ")</f>
        <v/>
      </c>
      <c r="AA94" s="47" t="str">
        <f>IF(ISERR(FIND(AA$4,Stac!$R91))=FALSE,IF(ISERR(FIND(CONCATENATE(AA$4,"+"),Stac!$R91))=FALSE,IF(ISERR(FIND(CONCATENATE(AA$4,"++"),Stac!$R91))=FALSE,IF(ISERR(FIND(CONCATENATE(AA$4,"+++"),Stac!$R91))=FALSE,"+++","++"),"+")," ")," ")</f>
        <v>+++</v>
      </c>
      <c r="AB94" s="47" t="str">
        <f>IF(ISERR(FIND(AB$4,Stac!$R91))=FALSE,IF(ISERR(FIND(CONCATENATE(AB$4,"+"),Stac!$R91))=FALSE,IF(ISERR(FIND(CONCATENATE(AB$4,"++"),Stac!$R91))=FALSE,IF(ISERR(FIND(CONCATENATE(AB$4,"+++"),Stac!$R91))=FALSE,"+++","++"),"+")," ")," ")</f>
        <v/>
      </c>
      <c r="AC94" s="47" t="str">
        <f>IF(ISERR(FIND(AC$4,Stac!$R91))=FALSE,IF(ISERR(FIND(CONCATENATE(AC$4,"+"),Stac!$R91))=FALSE,IF(ISERR(FIND(CONCATENATE(AC$4,"++"),Stac!$R91))=FALSE,IF(ISERR(FIND(CONCATENATE(AC$4,"+++"),Stac!$R91))=FALSE,"+++","++"),"+")," ")," ")</f>
        <v/>
      </c>
      <c r="AD94" s="112" t="str">
        <f>Stac!C91</f>
        <v>Seminarium dyplomowe</v>
      </c>
      <c r="AE94" s="47" t="str">
        <f>IF(ISERR(FIND(AE$4,Stac!$S90))=FALSE,IF(ISERR(FIND(CONCATENATE(AE$4,"+"),Stac!$S90))=FALSE,IF(ISERR(FIND(CONCATENATE(AE$4,"++"),Stac!$S90))=FALSE,IF(ISERR(FIND(CONCATENATE(AE$4,"+++"),Stac!$S90))=FALSE,"+++","++"),"+")," ")," ")</f>
        <v>+++</v>
      </c>
      <c r="AF94" s="47" t="str">
        <f>IF(ISERR(FIND(AF$4,Stac!$S90))=FALSE,IF(ISERR(FIND(CONCATENATE(AF$4,"+"),Stac!$S90))=FALSE,IF(ISERR(FIND(CONCATENATE(AF$4,"++"),Stac!$S90))=FALSE,IF(ISERR(FIND(CONCATENATE(AF$4,"+++"),Stac!$S90))=FALSE,"+++","++"),"+")," ")," ")</f>
        <v>+++</v>
      </c>
      <c r="AG94" s="47" t="str">
        <f>IF(ISERR(FIND(AG$4,Stac!$S90))=FALSE,IF(ISERR(FIND(CONCATENATE(AG$4,"+"),Stac!$S90))=FALSE,IF(ISERR(FIND(CONCATENATE(AG$4,"++"),Stac!$S90))=FALSE,IF(ISERR(FIND(CONCATENATE(AG$4,"+++"),Stac!$S90))=FALSE,"+++","++"),"+")," ")," ")</f>
        <v/>
      </c>
      <c r="AH94" s="47" t="str">
        <f>IF(ISERR(FIND(AH$4,Stac!$S90))=FALSE,IF(ISERR(FIND(CONCATENATE(AH$4,"+"),Stac!$S90))=FALSE,IF(ISERR(FIND(CONCATENATE(AH$4,"++"),Stac!$S90))=FALSE,IF(ISERR(FIND(CONCATENATE(AH$4,"+++"),Stac!$S90))=FALSE,"+++","++"),"+")," ")," ")</f>
        <v>+++</v>
      </c>
      <c r="AI94" s="47" t="str">
        <f>IF(ISERR(FIND(AI$4,Stac!$S90))=FALSE,IF(ISERR(FIND(CONCATENATE(AI$4,"+"),Stac!$S90))=FALSE,IF(ISERR(FIND(CONCATENATE(AI$4,"++"),Stac!$S90))=FALSE,IF(ISERR(FIND(CONCATENATE(AI$4,"+++"),Stac!$S90))=FALSE,"+++","++"),"+")," ")," ")</f>
        <v/>
      </c>
      <c r="AJ94" s="47" t="str">
        <f>IF(ISERR(FIND(AJ$4,Stac!$S90))=FALSE,IF(ISERR(FIND(CONCATENATE(AJ$4,"+"),Stac!$S90))=FALSE,IF(ISERR(FIND(CONCATENATE(AJ$4,"++"),Stac!$S90))=FALSE,IF(ISERR(FIND(CONCATENATE(AJ$4,"+++"),Stac!$S90))=FALSE,"+++","++"),"+")," ")," ")</f>
        <v>+++</v>
      </c>
      <c r="AK94" s="47" t="str">
        <f>IF(ISERR(FIND(AK$4,Stac!$S90))=FALSE,IF(ISERR(FIND(CONCATENATE(AK$4,"+"),Stac!$S90))=FALSE,IF(ISERR(FIND(CONCATENATE(AK$4,"++"),Stac!$S90))=FALSE,IF(ISERR(FIND(CONCATENATE(AK$4,"+++"),Stac!$S90))=FALSE,"+++","++"),"+")," ")," ")</f>
        <v/>
      </c>
      <c r="AL94" s="47" t="str">
        <f>IF(ISERR(FIND(AL$4,Stac!$S90))=FALSE,IF(ISERR(FIND(CONCATENATE(AL$4,"+"),Stac!$S90))=FALSE,IF(ISERR(FIND(CONCATENATE(AL$4,"++"),Stac!$S90))=FALSE,IF(ISERR(FIND(CONCATENATE(AL$4,"+++"),Stac!$S90))=FALSE,"+++","++"),"+")," ")," ")</f>
        <v/>
      </c>
      <c r="AM94" s="47" t="str">
        <f>IF(ISERR(FIND(AM$4,Stac!$S90))=FALSE,IF(ISERR(FIND(CONCATENATE(AM$4,"+"),Stac!$S90))=FALSE,IF(ISERR(FIND(CONCATENATE(AM$4,"++"),Stac!$S90))=FALSE,IF(ISERR(FIND(CONCATENATE(AM$4,"+++"),Stac!$S90))=FALSE,"+++","++"),"+")," ")," ")</f>
        <v/>
      </c>
      <c r="AN94" s="47" t="str">
        <f>IF(ISERR(FIND(AN$4,Stac!$S90))=FALSE,IF(ISERR(FIND(CONCATENATE(AN$4,"+"),Stac!$S90))=FALSE,IF(ISERR(FIND(CONCATENATE(AN$4,"++"),Stac!$S90))=FALSE,IF(ISERR(FIND(CONCATENATE(AN$4,"+++"),Stac!$S90))=FALSE,"+++","++"),"+")," ")," ")</f>
        <v/>
      </c>
      <c r="AO94" s="47" t="str">
        <f>IF(ISERR(FIND(AO$4,Stac!$S90))=FALSE,IF(ISERR(FIND(CONCATENATE(AO$4,"+"),Stac!$S90))=FALSE,IF(ISERR(FIND(CONCATENATE(AO$4,"++"),Stac!$S90))=FALSE,IF(ISERR(FIND(CONCATENATE(AO$4,"+++"),Stac!$S90))=FALSE,"+++","++"),"+")," ")," ")</f>
        <v/>
      </c>
      <c r="AP94" s="47" t="str">
        <f>IF(ISERR(FIND(AP$4,Stac!$S90))=FALSE,IF(ISERR(FIND(CONCATENATE(AP$4,"+"),Stac!$S90))=FALSE,IF(ISERR(FIND(CONCATENATE(AP$4,"++"),Stac!$S90))=FALSE,IF(ISERR(FIND(CONCATENATE(AP$4,"+++"),Stac!$S90))=FALSE,"+++","++"),"+")," ")," ")</f>
        <v/>
      </c>
      <c r="AQ94" s="47" t="str">
        <f>IF(ISERR(FIND(AQ$4,Stac!$S90))=FALSE,IF(ISERR(FIND(CONCATENATE(AQ$4,"+"),Stac!$S90))=FALSE,IF(ISERR(FIND(CONCATENATE(AQ$4,"++"),Stac!$S90))=FALSE,IF(ISERR(FIND(CONCATENATE(AQ$4,"+++"),Stac!$S90))=FALSE,"+++","++"),"+")," ")," ")</f>
        <v/>
      </c>
      <c r="AR94" s="47" t="str">
        <f>IF(ISERR(FIND(AR$4,Stac!$S90))=FALSE,IF(ISERR(FIND(CONCATENATE(AR$4,"+"),Stac!$S90))=FALSE,IF(ISERR(FIND(CONCATENATE(AR$4,"++"),Stac!$S90))=FALSE,IF(ISERR(FIND(CONCATENATE(AR$4,"+++"),Stac!$S90))=FALSE,"+++","++"),"+")," ")," ")</f>
        <v/>
      </c>
      <c r="AS94" s="47" t="str">
        <f>IF(ISERR(FIND(AS$4,Stac!$S90))=FALSE,IF(ISERR(FIND(CONCATENATE(AS$4,"+"),Stac!$S90))=FALSE,IF(ISERR(FIND(CONCATENATE(AS$4,"++"),Stac!$S90))=FALSE,IF(ISERR(FIND(CONCATENATE(AS$4,"+++"),Stac!$S90))=FALSE,"+++","++"),"+")," ")," ")</f>
        <v/>
      </c>
      <c r="AT94" s="47" t="str">
        <f>IF(ISERR(FIND(AT$4,Stac!$S90))=FALSE,IF(ISERR(FIND(CONCATENATE(AT$4,"+"),Stac!$S90))=FALSE,IF(ISERR(FIND(CONCATENATE(AT$4,"++"),Stac!$S90))=FALSE,IF(ISERR(FIND(CONCATENATE(AT$4,"+++"),Stac!$S90))=FALSE,"+++","++"),"+")," ")," ")</f>
        <v/>
      </c>
      <c r="AU94" s="47" t="str">
        <f>IF(ISERR(FIND(AU$4,Stac!$S90))=FALSE,IF(ISERR(FIND(CONCATENATE(AU$4,"+"),Stac!$S90))=FALSE,IF(ISERR(FIND(CONCATENATE(AU$4,"++"),Stac!$S90))=FALSE,IF(ISERR(FIND(CONCATENATE(AU$4,"+++"),Stac!$S90))=FALSE,"+++","++"),"+")," ")," ")</f>
        <v/>
      </c>
      <c r="AV94" s="47" t="str">
        <f>IF(ISERR(FIND(AV$4,Stac!$S90))=FALSE,IF(ISERR(FIND(CONCATENATE(AV$4,"+"),Stac!$S90))=FALSE,IF(ISERR(FIND(CONCATENATE(AV$4,"++"),Stac!$S90))=FALSE,IF(ISERR(FIND(CONCATENATE(AV$4,"+++"),Stac!$S90))=FALSE,"+++","++"),"+")," ")," ")</f>
        <v/>
      </c>
      <c r="AW94" s="47" t="str">
        <f>IF(ISERR(FIND(AW$4,Stac!$S90))=FALSE,IF(ISERR(FIND(CONCATENATE(AW$4,"+"),Stac!$S90))=FALSE,IF(ISERR(FIND(CONCATENATE(AW$4,"++"),Stac!$S90))=FALSE,IF(ISERR(FIND(CONCATENATE(AW$4,"+++"),Stac!$S90))=FALSE,"+++","++"),"+")," ")," ")</f>
        <v/>
      </c>
      <c r="AX94" s="47" t="str">
        <f>IF(ISERR(FIND(AX$4,Stac!$S90))=FALSE,IF(ISERR(FIND(CONCATENATE(AX$4,"+"),Stac!$S90))=FALSE,IF(ISERR(FIND(CONCATENATE(AX$4,"++"),Stac!$S90))=FALSE,IF(ISERR(FIND(CONCATENATE(AX$4,"+++"),Stac!$S90))=FALSE,"+++","++"),"+")," ")," ")</f>
        <v/>
      </c>
      <c r="AY94" s="47" t="str">
        <f>IF(ISERR(FIND(AY$4,Stac!$S90))=FALSE,IF(ISERR(FIND(CONCATENATE(AY$4,"+"),Stac!$S90))=FALSE,IF(ISERR(FIND(CONCATENATE(AY$4,"++"),Stac!$S90))=FALSE,IF(ISERR(FIND(CONCATENATE(AY$4,"+++"),Stac!$S90))=FALSE,"+++","++"),"+")," ")," ")</f>
        <v/>
      </c>
      <c r="AZ94" s="47" t="str">
        <f>IF(ISERR(FIND(AZ$4,Stac!$S90))=FALSE,IF(ISERR(FIND(CONCATENATE(AZ$4,"+"),Stac!$S90))=FALSE,IF(ISERR(FIND(CONCATENATE(AZ$4,"++"),Stac!$S90))=FALSE,IF(ISERR(FIND(CONCATENATE(AZ$4,"+++"),Stac!$S90))=FALSE,"+++","++"),"+")," ")," ")</f>
        <v/>
      </c>
      <c r="BA94" s="47" t="str">
        <f>IF(ISERR(FIND(BA$4,Stac!$S90))=FALSE,IF(ISERR(FIND(CONCATENATE(BA$4,"+"),Stac!$S90))=FALSE,IF(ISERR(FIND(CONCATENATE(BA$4,"++"),Stac!$S90))=FALSE,IF(ISERR(FIND(CONCATENATE(BA$4,"+++"),Stac!$S90))=FALSE,"+++","++"),"+")," ")," ")</f>
        <v>+++</v>
      </c>
      <c r="BB94" s="47" t="str">
        <f>IF(ISERR(FIND(BB$4,Stac!$S90))=FALSE,IF(ISERR(FIND(CONCATENATE(BB$4,"+"),Stac!$S90))=FALSE,IF(ISERR(FIND(CONCATENATE(BB$4,"++"),Stac!$S90))=FALSE,IF(ISERR(FIND(CONCATENATE(BB$4,"+++"),Stac!$S90))=FALSE,"+++","++"),"+")," ")," ")</f>
        <v>+++</v>
      </c>
      <c r="BC94" s="47" t="str">
        <f>IF(ISERR(FIND(BC$4,Stac!$S90))=FALSE,IF(ISERR(FIND(CONCATENATE(BC$4,"+"),Stac!$S90))=FALSE,IF(ISERR(FIND(CONCATENATE(BC$4,"++"),Stac!$S90))=FALSE,IF(ISERR(FIND(CONCATENATE(BC$4,"+++"),Stac!$S90))=FALSE,"+++","++"),"+")," ")," ")</f>
        <v/>
      </c>
      <c r="BD94" s="47" t="str">
        <f>IF(ISERR(FIND(BD$4,Stac!$S90))=FALSE,IF(ISERR(FIND(CONCATENATE(BD$4,"+"),Stac!$S90))=FALSE,IF(ISERR(FIND(CONCATENATE(BD$4,"++"),Stac!$S90))=FALSE,IF(ISERR(FIND(CONCATENATE(BD$4,"+++"),Stac!$S90))=FALSE,"+++","++"),"+")," ")," ")</f>
        <v/>
      </c>
      <c r="BE94" s="47" t="str">
        <f>IF(ISERR(FIND(BE$4,Stac!$S90))=FALSE,IF(ISERR(FIND(CONCATENATE(BE$4,"+"),Stac!$S90))=FALSE,IF(ISERR(FIND(CONCATENATE(BE$4,"++"),Stac!$S90))=FALSE,IF(ISERR(FIND(CONCATENATE(BE$4,"+++"),Stac!$S90))=FALSE,"+++","++"),"+")," ")," ")</f>
        <v/>
      </c>
      <c r="BF94" s="47" t="str">
        <f>IF(ISERR(FIND(BF$4,Stac!$S90))=FALSE,IF(ISERR(FIND(CONCATENATE(BF$4,"+"),Stac!$S90))=FALSE,IF(ISERR(FIND(CONCATENATE(BF$4,"++"),Stac!$S90))=FALSE,IF(ISERR(FIND(CONCATENATE(BF$4,"+++"),Stac!$S90))=FALSE,"+++","++"),"+")," ")," ")</f>
        <v/>
      </c>
      <c r="BG94" s="47" t="str">
        <f>IF(ISERR(FIND(BG$4,Stac!$S90))=FALSE,IF(ISERR(FIND(CONCATENATE(BG$4,"+"),Stac!$S90))=FALSE,IF(ISERR(FIND(CONCATENATE(BG$4,"++"),Stac!$S90))=FALSE,IF(ISERR(FIND(CONCATENATE(BG$4,"+++"),Stac!$S90))=FALSE,"+++","++"),"+")," ")," ")</f>
        <v/>
      </c>
      <c r="BH94" s="47" t="str">
        <f>IF(ISERR(FIND(BH$4,Stac!$S90))=FALSE,IF(ISERR(FIND(CONCATENATE(BH$4,"+"),Stac!$S90))=FALSE,IF(ISERR(FIND(CONCATENATE(BH$4,"++"),Stac!$S90))=FALSE,IF(ISERR(FIND(CONCATENATE(BH$4,"+++"),Stac!$S90))=FALSE,"+++","++"),"+")," ")," ")</f>
        <v/>
      </c>
      <c r="BI94" s="47" t="str">
        <f>IF(ISERR(FIND(BI$4,Stac!$S90))=FALSE,IF(ISERR(FIND(CONCATENATE(BI$4,"+"),Stac!$S90))=FALSE,IF(ISERR(FIND(CONCATENATE(BI$4,"++"),Stac!$S90))=FALSE,IF(ISERR(FIND(CONCATENATE(BI$4,"+++"),Stac!$S90))=FALSE,"+++","++"),"+")," ")," ")</f>
        <v/>
      </c>
      <c r="BJ94" s="47" t="str">
        <f>IF(ISERR(FIND(BJ$4,Stac!$S90))=FALSE,IF(ISERR(FIND(CONCATENATE(BJ$4,"+"),Stac!$S90))=FALSE,IF(ISERR(FIND(CONCATENATE(BJ$4,"++"),Stac!$S90))=FALSE,IF(ISERR(FIND(CONCATENATE(BJ$4,"+++"),Stac!$S90))=FALSE,"+++","++"),"+")," ")," ")</f>
        <v/>
      </c>
      <c r="BK94" s="47" t="str">
        <f>IF(ISERR(FIND(BK$4,Stac!$S90))=FALSE,IF(ISERR(FIND(CONCATENATE(BK$4,"+"),Stac!$S90))=FALSE,IF(ISERR(FIND(CONCATENATE(BK$4,"++"),Stac!$S90))=FALSE,IF(ISERR(FIND(CONCATENATE(BK$4,"+++"),Stac!$S90))=FALSE,"+++","++"),"+")," ")," ")</f>
        <v/>
      </c>
      <c r="BL94" s="47" t="str">
        <f>IF(ISERR(FIND(BL$4,Stac!$S90))=FALSE,IF(ISERR(FIND(CONCATENATE(BL$4,"+"),Stac!$S90))=FALSE,IF(ISERR(FIND(CONCATENATE(BL$4,"++"),Stac!$S90))=FALSE,IF(ISERR(FIND(CONCATENATE(BL$4,"+++"),Stac!$S90))=FALSE,"+++","++"),"+")," ")," ")</f>
        <v/>
      </c>
      <c r="BM94" s="47" t="str">
        <f>IF(ISERR(FIND(BM$4,Stac!$S90))=FALSE,IF(ISERR(FIND(CONCATENATE(BM$4,"+"),Stac!$S90))=FALSE,IF(ISERR(FIND(CONCATENATE(BM$4,"++"),Stac!$S90))=FALSE,IF(ISERR(FIND(CONCATENATE(BM$4,"+++"),Stac!$S90))=FALSE,"+++","++"),"+")," ")," ")</f>
        <v/>
      </c>
      <c r="BN94" s="112" t="str">
        <f>Stac!C91</f>
        <v>Seminarium dyplomowe</v>
      </c>
      <c r="BO94" s="47" t="str">
        <f>IF(ISERR(FIND(BO$4,Stac!$T90))=FALSE,IF(ISERR(FIND(CONCATENATE(BO$4,"+"),Stac!$T90))=FALSE,IF(ISERR(FIND(CONCATENATE(BO$4,"++"),Stac!$T90))=FALSE,IF(ISERR(FIND(CONCATENATE(BO$4,"+++"),Stac!$T90))=FALSE,"+++","++"),"+")," ")," ")</f>
        <v>++</v>
      </c>
      <c r="BP94" s="47" t="str">
        <f>IF(ISERR(FIND(BP$4,Stac!$T90))=FALSE,IF(ISERR(FIND(CONCATENATE(BP$4,"+"),Stac!$T90))=FALSE,IF(ISERR(FIND(CONCATENATE(BP$4,"++"),Stac!$T90))=FALSE,IF(ISERR(FIND(CONCATENATE(BP$4,"+++"),Stac!$T90))=FALSE,"+++","++"),"+")," ")," ")</f>
        <v/>
      </c>
      <c r="BQ94" s="47" t="str">
        <f>IF(ISERR(FIND(BQ$4,Stac!$T90))=FALSE,IF(ISERR(FIND(CONCATENATE(BQ$4,"+"),Stac!$T90))=FALSE,IF(ISERR(FIND(CONCATENATE(BQ$4,"++"),Stac!$T90))=FALSE,IF(ISERR(FIND(CONCATENATE(BQ$4,"+++"),Stac!$T90))=FALSE,"+++","++"),"+")," ")," ")</f>
        <v>+++</v>
      </c>
      <c r="BR94" s="47" t="str">
        <f>IF(ISERR(FIND(BR$4,Stac!$T90))=FALSE,IF(ISERR(FIND(CONCATENATE(BR$4,"+"),Stac!$T90))=FALSE,IF(ISERR(FIND(CONCATENATE(BR$4,"++"),Stac!$T90))=FALSE,IF(ISERR(FIND(CONCATENATE(BR$4,"+++"),Stac!$T90))=FALSE,"+++","++"),"+")," ")," ")</f>
        <v>+++</v>
      </c>
      <c r="BS94" s="47" t="str">
        <f>IF(ISERR(FIND(BS$4,Stac!$T90))=FALSE,IF(ISERR(FIND(CONCATENATE(BS$4,"+"),Stac!$T90))=FALSE,IF(ISERR(FIND(CONCATENATE(BS$4,"++"),Stac!$T90))=FALSE,IF(ISERR(FIND(CONCATENATE(BS$4,"+++"),Stac!$T90))=FALSE,"+++","++"),"+")," ")," ")</f>
        <v>+++</v>
      </c>
      <c r="BT94" s="47" t="str">
        <f>IF(ISERR(FIND(BT$4,Stac!$T90))=FALSE,IF(ISERR(FIND(CONCATENATE(BT$4,"+"),Stac!$T90))=FALSE,IF(ISERR(FIND(CONCATENATE(BT$4,"++"),Stac!$T90))=FALSE,IF(ISERR(FIND(CONCATENATE(BT$4,"+++"),Stac!$T90))=FALSE,"+++","++"),"+")," ")," ")</f>
        <v/>
      </c>
      <c r="BU94" s="47" t="str">
        <f>IF(ISERR(FIND(BU$4,Stac!$T90))=FALSE,IF(ISERR(FIND(CONCATENATE(BU$4,"+"),Stac!$T90))=FALSE,IF(ISERR(FIND(CONCATENATE(BU$4,"++"),Stac!$T90))=FALSE,IF(ISERR(FIND(CONCATENATE(BU$4,"+++"),Stac!$T90))=FALSE,"+++","++"),"+")," ")," ")</f>
        <v>+++</v>
      </c>
    </row>
    <row r="95" spans="1:73" ht="18" customHeight="1">
      <c r="A95" s="88" t="str">
        <f>Stac!C92</f>
        <v>Praktyka 5 (24 godz. w tyg.)</v>
      </c>
      <c r="B95" s="47" t="str">
        <f>IF(ISERR(FIND(B$4,Stac!$R92))=FALSE,IF(ISERR(FIND(CONCATENATE(B$4,"+"),Stac!$R92))=FALSE,IF(ISERR(FIND(CONCATENATE(B$4,"++"),Stac!$R92))=FALSE,IF(ISERR(FIND(CONCATENATE(B$4,"+++"),Stac!$R92))=FALSE,"+++","++"),"+")," ")," ")</f>
        <v/>
      </c>
      <c r="C95" s="47" t="str">
        <f>IF(ISERR(FIND(C$4,Stac!$R92))=FALSE,IF(ISERR(FIND(CONCATENATE(C$4,"+"),Stac!$R92))=FALSE,IF(ISERR(FIND(CONCATENATE(C$4,"++"),Stac!$R92))=FALSE,IF(ISERR(FIND(CONCATENATE(C$4,"+++"),Stac!$R92))=FALSE,"+++","++"),"+")," ")," ")</f>
        <v/>
      </c>
      <c r="D95" s="47" t="str">
        <f>IF(ISERR(FIND(D$4,Stac!$R92))=FALSE,IF(ISERR(FIND(CONCATENATE(D$4,"+"),Stac!$R92))=FALSE,IF(ISERR(FIND(CONCATENATE(D$4,"++"),Stac!$R92))=FALSE,IF(ISERR(FIND(CONCATENATE(D$4,"+++"),Stac!$R92))=FALSE,"+++","++"),"+")," ")," ")</f>
        <v/>
      </c>
      <c r="E95" s="47" t="str">
        <f>IF(ISERR(FIND(E$4,Stac!$R92))=FALSE,IF(ISERR(FIND(CONCATENATE(E$4,"+"),Stac!$R92))=FALSE,IF(ISERR(FIND(CONCATENATE(E$4,"++"),Stac!$R92))=FALSE,IF(ISERR(FIND(CONCATENATE(E$4,"+++"),Stac!$R92))=FALSE,"+++","++"),"+")," ")," ")</f>
        <v/>
      </c>
      <c r="F95" s="47" t="str">
        <f>IF(ISERR(FIND(F$4,Stac!$R92))=FALSE,IF(ISERR(FIND(CONCATENATE(F$4,"+"),Stac!$R92))=FALSE,IF(ISERR(FIND(CONCATENATE(F$4,"++"),Stac!$R92))=FALSE,IF(ISERR(FIND(CONCATENATE(F$4,"+++"),Stac!$R92))=FALSE,"+++","++"),"+")," ")," ")</f>
        <v/>
      </c>
      <c r="G95" s="47" t="str">
        <f>IF(ISERR(FIND(G$4,Stac!$R92))=FALSE,IF(ISERR(FIND(CONCATENATE(G$4,"+"),Stac!$R92))=FALSE,IF(ISERR(FIND(CONCATENATE(G$4,"++"),Stac!$R92))=FALSE,IF(ISERR(FIND(CONCATENATE(G$4,"+++"),Stac!$R92))=FALSE,"+++","++"),"+")," ")," ")</f>
        <v/>
      </c>
      <c r="H95" s="47" t="str">
        <f>IF(ISERR(FIND(H$4,Stac!$R92))=FALSE,IF(ISERR(FIND(CONCATENATE(H$4,"+"),Stac!$R92))=FALSE,IF(ISERR(FIND(CONCATENATE(H$4,"++"),Stac!$R92))=FALSE,IF(ISERR(FIND(CONCATENATE(H$4,"+++"),Stac!$R92))=FALSE,"+++","++"),"+")," ")," ")</f>
        <v/>
      </c>
      <c r="I95" s="47" t="str">
        <f>IF(ISERR(FIND(I$4,Stac!$R92))=FALSE,IF(ISERR(FIND(CONCATENATE(I$4,"+"),Stac!$R92))=FALSE,IF(ISERR(FIND(CONCATENATE(I$4,"++"),Stac!$R92))=FALSE,IF(ISERR(FIND(CONCATENATE(I$4,"+++"),Stac!$R92))=FALSE,"+++","++"),"+")," ")," ")</f>
        <v/>
      </c>
      <c r="J95" s="47" t="str">
        <f>IF(ISERR(FIND(J$4,Stac!$R92))=FALSE,IF(ISERR(FIND(CONCATENATE(J$4,"+"),Stac!$R92))=FALSE,IF(ISERR(FIND(CONCATENATE(J$4,"++"),Stac!$R92))=FALSE,IF(ISERR(FIND(CONCATENATE(J$4,"+++"),Stac!$R92))=FALSE,"+++","++"),"+")," ")," ")</f>
        <v/>
      </c>
      <c r="K95" s="47" t="str">
        <f>IF(ISERR(FIND(K$4,Stac!$R92))=FALSE,IF(ISERR(FIND(CONCATENATE(K$4,"+"),Stac!$R92))=FALSE,IF(ISERR(FIND(CONCATENATE(K$4,"++"),Stac!$R92))=FALSE,IF(ISERR(FIND(CONCATENATE(K$4,"+++"),Stac!$R92))=FALSE,"+++","++"),"+")," ")," ")</f>
        <v/>
      </c>
      <c r="L95" s="47" t="str">
        <f>IF(ISERR(FIND(L$4,Stac!$R92))=FALSE,IF(ISERR(FIND(CONCATENATE(L$4,"+"),Stac!$R92))=FALSE,IF(ISERR(FIND(CONCATENATE(L$4,"++"),Stac!$R92))=FALSE,IF(ISERR(FIND(CONCATENATE(L$4,"+++"),Stac!$R92))=FALSE,"+++","++"),"+")," ")," ")</f>
        <v/>
      </c>
      <c r="M95" s="47" t="str">
        <f>IF(ISERR(FIND(M$4,Stac!$R92))=FALSE,IF(ISERR(FIND(CONCATENATE(M$4,"+"),Stac!$R92))=FALSE,IF(ISERR(FIND(CONCATENATE(M$4,"++"),Stac!$R92))=FALSE,IF(ISERR(FIND(CONCATENATE(M$4,"+++"),Stac!$R92))=FALSE,"+++","++"),"+")," ")," ")</f>
        <v/>
      </c>
      <c r="N95" s="47" t="str">
        <f>IF(ISERR(FIND(N$4,Stac!$R92))=FALSE,IF(ISERR(FIND(CONCATENATE(N$4,"+"),Stac!$R92))=FALSE,IF(ISERR(FIND(CONCATENATE(N$4,"++"),Stac!$R92))=FALSE,IF(ISERR(FIND(CONCATENATE(N$4,"+++"),Stac!$R92))=FALSE,"+++","++"),"+")," ")," ")</f>
        <v/>
      </c>
      <c r="O95" s="47" t="str">
        <f>IF(ISERR(FIND(O$4,Stac!$R92))=FALSE,IF(ISERR(FIND(CONCATENATE(O$4,"+"),Stac!$R92))=FALSE,IF(ISERR(FIND(CONCATENATE(O$4,"++"),Stac!$R92))=FALSE,IF(ISERR(FIND(CONCATENATE(O$4,"+++"),Stac!$R92))=FALSE,"+++","++"),"+")," ")," ")</f>
        <v/>
      </c>
      <c r="P95" s="47" t="str">
        <f>IF(ISERR(FIND(P$4,Stac!$R92))=FALSE,IF(ISERR(FIND(CONCATENATE(P$4,"+"),Stac!$R92))=FALSE,IF(ISERR(FIND(CONCATENATE(P$4,"++"),Stac!$R92))=FALSE,IF(ISERR(FIND(CONCATENATE(P$4,"+++"),Stac!$R92))=FALSE,"+++","++"),"+")," ")," ")</f>
        <v/>
      </c>
      <c r="Q95" s="47" t="str">
        <f>IF(ISERR(FIND(Q$4,Stac!$R92))=FALSE,IF(ISERR(FIND(CONCATENATE(Q$4,"+"),Stac!$R92))=FALSE,IF(ISERR(FIND(CONCATENATE(Q$4,"++"),Stac!$R92))=FALSE,IF(ISERR(FIND(CONCATENATE(Q$4,"+++"),Stac!$R92))=FALSE,"+++","++"),"+")," ")," ")</f>
        <v/>
      </c>
      <c r="R95" s="47" t="str">
        <f>IF(ISERR(FIND(R$4,Stac!$R92))=FALSE,IF(ISERR(FIND(CONCATENATE(R$4,"+"),Stac!$R92))=FALSE,IF(ISERR(FIND(CONCATENATE(R$4,"++"),Stac!$R92))=FALSE,IF(ISERR(FIND(CONCATENATE(R$4,"+++"),Stac!$R92))=FALSE,"+++","++"),"+")," ")," ")</f>
        <v/>
      </c>
      <c r="S95" s="47" t="str">
        <f>IF(ISERR(FIND(S$4,Stac!$R92))=FALSE,IF(ISERR(FIND(CONCATENATE(S$4,"+"),Stac!$R92))=FALSE,IF(ISERR(FIND(CONCATENATE(S$4,"++"),Stac!$R92))=FALSE,IF(ISERR(FIND(CONCATENATE(S$4,"+++"),Stac!$R92))=FALSE,"+++","++"),"+")," ")," ")</f>
        <v/>
      </c>
      <c r="T95" s="47" t="str">
        <f>IF(ISERR(FIND(T$4,Stac!$R92))=FALSE,IF(ISERR(FIND(CONCATENATE(T$4,"+"),Stac!$R92))=FALSE,IF(ISERR(FIND(CONCATENATE(T$4,"++"),Stac!$R92))=FALSE,IF(ISERR(FIND(CONCATENATE(T$4,"+++"),Stac!$R92))=FALSE,"+++","++"),"+")," ")," ")</f>
        <v/>
      </c>
      <c r="U95" s="47" t="str">
        <f>IF(ISERR(FIND(U$4,Stac!$R92))=FALSE,IF(ISERR(FIND(CONCATENATE(U$4,"+"),Stac!$R92))=FALSE,IF(ISERR(FIND(CONCATENATE(U$4,"++"),Stac!$R92))=FALSE,IF(ISERR(FIND(CONCATENATE(U$4,"+++"),Stac!$R92))=FALSE,"+++","++"),"+")," ")," ")</f>
        <v/>
      </c>
      <c r="V95" s="47" t="str">
        <f>IF(ISERR(FIND(V$4,Stac!$R92))=FALSE,IF(ISERR(FIND(CONCATENATE(V$4,"+"),Stac!$R92))=FALSE,IF(ISERR(FIND(CONCATENATE(V$4,"++"),Stac!$R92))=FALSE,IF(ISERR(FIND(CONCATENATE(V$4,"+++"),Stac!$R92))=FALSE,"+++","++"),"+")," ")," ")</f>
        <v/>
      </c>
      <c r="W95" s="47" t="str">
        <f>IF(ISERR(FIND(W$4,Stac!$R92))=FALSE,IF(ISERR(FIND(CONCATENATE(W$4,"+"),Stac!$R92))=FALSE,IF(ISERR(FIND(CONCATENATE(W$4,"++"),Stac!$R92))=FALSE,IF(ISERR(FIND(CONCATENATE(W$4,"+++"),Stac!$R92))=FALSE,"+++","++"),"+")," ")," ")</f>
        <v/>
      </c>
      <c r="X95" s="47" t="str">
        <f>IF(ISERR(FIND(X$4,Stac!$R92))=FALSE,IF(ISERR(FIND(CONCATENATE(X$4,"+"),Stac!$R92))=FALSE,IF(ISERR(FIND(CONCATENATE(X$4,"++"),Stac!$R92))=FALSE,IF(ISERR(FIND(CONCATENATE(X$4,"+++"),Stac!$R92))=FALSE,"+++","++"),"+")," ")," ")</f>
        <v/>
      </c>
      <c r="Y95" s="47" t="str">
        <f>IF(ISERR(FIND(Y$4,Stac!$R92))=FALSE,IF(ISERR(FIND(CONCATENATE(Y$4,"+"),Stac!$R92))=FALSE,IF(ISERR(FIND(CONCATENATE(Y$4,"++"),Stac!$R92))=FALSE,IF(ISERR(FIND(CONCATENATE(Y$4,"+++"),Stac!$R92))=FALSE,"+++","++"),"+")," ")," ")</f>
        <v/>
      </c>
      <c r="Z95" s="47" t="str">
        <f>IF(ISERR(FIND(Z$4,Stac!$R92))=FALSE,IF(ISERR(FIND(CONCATENATE(Z$4,"+"),Stac!$R92))=FALSE,IF(ISERR(FIND(CONCATENATE(Z$4,"++"),Stac!$R92))=FALSE,IF(ISERR(FIND(CONCATENATE(Z$4,"+++"),Stac!$R92))=FALSE,"+++","++"),"+")," ")," ")</f>
        <v/>
      </c>
      <c r="AA95" s="47" t="str">
        <f>IF(ISERR(FIND(AA$4,Stac!$R92))=FALSE,IF(ISERR(FIND(CONCATENATE(AA$4,"+"),Stac!$R92))=FALSE,IF(ISERR(FIND(CONCATENATE(AA$4,"++"),Stac!$R92))=FALSE,IF(ISERR(FIND(CONCATENATE(AA$4,"+++"),Stac!$R92))=FALSE,"+++","++"),"+")," ")," ")</f>
        <v/>
      </c>
      <c r="AB95" s="47" t="str">
        <f>IF(ISERR(FIND(AB$4,Stac!$R92))=FALSE,IF(ISERR(FIND(CONCATENATE(AB$4,"+"),Stac!$R92))=FALSE,IF(ISERR(FIND(CONCATENATE(AB$4,"++"),Stac!$R92))=FALSE,IF(ISERR(FIND(CONCATENATE(AB$4,"+++"),Stac!$R92))=FALSE,"+++","++"),"+")," ")," ")</f>
        <v/>
      </c>
      <c r="AC95" s="47" t="str">
        <f>IF(ISERR(FIND(AC$4,Stac!$R92))=FALSE,IF(ISERR(FIND(CONCATENATE(AC$4,"+"),Stac!$R92))=FALSE,IF(ISERR(FIND(CONCATENATE(AC$4,"++"),Stac!$R92))=FALSE,IF(ISERR(FIND(CONCATENATE(AC$4,"+++"),Stac!$R92))=FALSE,"+++","++"),"+")," ")," ")</f>
        <v/>
      </c>
      <c r="AD95" s="112" t="str">
        <f>Stac!C92</f>
        <v>Praktyka 5 (24 godz. w tyg.)</v>
      </c>
      <c r="AE95" s="47" t="str">
        <f>IF(ISERR(FIND(AE$4,Stac!$S91))=FALSE,IF(ISERR(FIND(CONCATENATE(AE$4,"+"),Stac!$S91))=FALSE,IF(ISERR(FIND(CONCATENATE(AE$4,"++"),Stac!$S91))=FALSE,IF(ISERR(FIND(CONCATENATE(AE$4,"+++"),Stac!$S91))=FALSE,"+++","++"),"+")," ")," ")</f>
        <v/>
      </c>
      <c r="AF95" s="47" t="str">
        <f>IF(ISERR(FIND(AF$4,Stac!$S91))=FALSE,IF(ISERR(FIND(CONCATENATE(AF$4,"+"),Stac!$S91))=FALSE,IF(ISERR(FIND(CONCATENATE(AF$4,"++"),Stac!$S91))=FALSE,IF(ISERR(FIND(CONCATENATE(AF$4,"+++"),Stac!$S91))=FALSE,"+++","++"),"+")," ")," ")</f>
        <v/>
      </c>
      <c r="AG95" s="47" t="str">
        <f>IF(ISERR(FIND(AG$4,Stac!$S91))=FALSE,IF(ISERR(FIND(CONCATENATE(AG$4,"+"),Stac!$S91))=FALSE,IF(ISERR(FIND(CONCATENATE(AG$4,"++"),Stac!$S91))=FALSE,IF(ISERR(FIND(CONCATENATE(AG$4,"+++"),Stac!$S91))=FALSE,"+++","++"),"+")," ")," ")</f>
        <v>+++</v>
      </c>
      <c r="AH95" s="47" t="str">
        <f>IF(ISERR(FIND(AH$4,Stac!$S91))=FALSE,IF(ISERR(FIND(CONCATENATE(AH$4,"+"),Stac!$S91))=FALSE,IF(ISERR(FIND(CONCATENATE(AH$4,"++"),Stac!$S91))=FALSE,IF(ISERR(FIND(CONCATENATE(AH$4,"+++"),Stac!$S91))=FALSE,"+++","++"),"+")," ")," ")</f>
        <v>+++</v>
      </c>
      <c r="AI95" s="47" t="str">
        <f>IF(ISERR(FIND(AI$4,Stac!$S91))=FALSE,IF(ISERR(FIND(CONCATENATE(AI$4,"+"),Stac!$S91))=FALSE,IF(ISERR(FIND(CONCATENATE(AI$4,"++"),Stac!$S91))=FALSE,IF(ISERR(FIND(CONCATENATE(AI$4,"+++"),Stac!$S91))=FALSE,"+++","++"),"+")," ")," ")</f>
        <v>+++</v>
      </c>
      <c r="AJ95" s="47" t="str">
        <f>IF(ISERR(FIND(AJ$4,Stac!$S91))=FALSE,IF(ISERR(FIND(CONCATENATE(AJ$4,"+"),Stac!$S91))=FALSE,IF(ISERR(FIND(CONCATENATE(AJ$4,"++"),Stac!$S91))=FALSE,IF(ISERR(FIND(CONCATENATE(AJ$4,"+++"),Stac!$S91))=FALSE,"+++","++"),"+")," ")," ")</f>
        <v>+++</v>
      </c>
      <c r="AK95" s="47" t="str">
        <f>IF(ISERR(FIND(AK$4,Stac!$S91))=FALSE,IF(ISERR(FIND(CONCATENATE(AK$4,"+"),Stac!$S91))=FALSE,IF(ISERR(FIND(CONCATENATE(AK$4,"++"),Stac!$S91))=FALSE,IF(ISERR(FIND(CONCATENATE(AK$4,"+++"),Stac!$S91))=FALSE,"+++","++"),"+")," ")," ")</f>
        <v/>
      </c>
      <c r="AL95" s="47" t="str">
        <f>IF(ISERR(FIND(AL$4,Stac!$S91))=FALSE,IF(ISERR(FIND(CONCATENATE(AL$4,"+"),Stac!$S91))=FALSE,IF(ISERR(FIND(CONCATENATE(AL$4,"++"),Stac!$S91))=FALSE,IF(ISERR(FIND(CONCATENATE(AL$4,"+++"),Stac!$S91))=FALSE,"+++","++"),"+")," ")," ")</f>
        <v>+++</v>
      </c>
      <c r="AM95" s="47" t="str">
        <f>IF(ISERR(FIND(AM$4,Stac!$S91))=FALSE,IF(ISERR(FIND(CONCATENATE(AM$4,"+"),Stac!$S91))=FALSE,IF(ISERR(FIND(CONCATENATE(AM$4,"++"),Stac!$S91))=FALSE,IF(ISERR(FIND(CONCATENATE(AM$4,"+++"),Stac!$S91))=FALSE,"+++","++"),"+")," ")," ")</f>
        <v/>
      </c>
      <c r="AN95" s="47" t="str">
        <f>IF(ISERR(FIND(AN$4,Stac!$S91))=FALSE,IF(ISERR(FIND(CONCATENATE(AN$4,"+"),Stac!$S91))=FALSE,IF(ISERR(FIND(CONCATENATE(AN$4,"++"),Stac!$S91))=FALSE,IF(ISERR(FIND(CONCATENATE(AN$4,"+++"),Stac!$S91))=FALSE,"+++","++"),"+")," ")," ")</f>
        <v/>
      </c>
      <c r="AO95" s="47" t="str">
        <f>IF(ISERR(FIND(AO$4,Stac!$S91))=FALSE,IF(ISERR(FIND(CONCATENATE(AO$4,"+"),Stac!$S91))=FALSE,IF(ISERR(FIND(CONCATENATE(AO$4,"++"),Stac!$S91))=FALSE,IF(ISERR(FIND(CONCATENATE(AO$4,"+++"),Stac!$S91))=FALSE,"+++","++"),"+")," ")," ")</f>
        <v/>
      </c>
      <c r="AP95" s="47" t="str">
        <f>IF(ISERR(FIND(AP$4,Stac!$S91))=FALSE,IF(ISERR(FIND(CONCATENATE(AP$4,"+"),Stac!$S91))=FALSE,IF(ISERR(FIND(CONCATENATE(AP$4,"++"),Stac!$S91))=FALSE,IF(ISERR(FIND(CONCATENATE(AP$4,"+++"),Stac!$S91))=FALSE,"+++","++"),"+")," ")," ")</f>
        <v/>
      </c>
      <c r="AQ95" s="47" t="str">
        <f>IF(ISERR(FIND(AQ$4,Stac!$S91))=FALSE,IF(ISERR(FIND(CONCATENATE(AQ$4,"+"),Stac!$S91))=FALSE,IF(ISERR(FIND(CONCATENATE(AQ$4,"++"),Stac!$S91))=FALSE,IF(ISERR(FIND(CONCATENATE(AQ$4,"+++"),Stac!$S91))=FALSE,"+++","++"),"+")," ")," ")</f>
        <v/>
      </c>
      <c r="AR95" s="47" t="str">
        <f>IF(ISERR(FIND(AR$4,Stac!$S91))=FALSE,IF(ISERR(FIND(CONCATENATE(AR$4,"+"),Stac!$S91))=FALSE,IF(ISERR(FIND(CONCATENATE(AR$4,"++"),Stac!$S91))=FALSE,IF(ISERR(FIND(CONCATENATE(AR$4,"+++"),Stac!$S91))=FALSE,"+++","++"),"+")," ")," ")</f>
        <v/>
      </c>
      <c r="AS95" s="47" t="str">
        <f>IF(ISERR(FIND(AS$4,Stac!$S91))=FALSE,IF(ISERR(FIND(CONCATENATE(AS$4,"+"),Stac!$S91))=FALSE,IF(ISERR(FIND(CONCATENATE(AS$4,"++"),Stac!$S91))=FALSE,IF(ISERR(FIND(CONCATENATE(AS$4,"+++"),Stac!$S91))=FALSE,"+++","++"),"+")," ")," ")</f>
        <v/>
      </c>
      <c r="AT95" s="47" t="str">
        <f>IF(ISERR(FIND(AT$4,Stac!$S91))=FALSE,IF(ISERR(FIND(CONCATENATE(AT$4,"+"),Stac!$S91))=FALSE,IF(ISERR(FIND(CONCATENATE(AT$4,"++"),Stac!$S91))=FALSE,IF(ISERR(FIND(CONCATENATE(AT$4,"+++"),Stac!$S91))=FALSE,"+++","++"),"+")," ")," ")</f>
        <v/>
      </c>
      <c r="AU95" s="47" t="str">
        <f>IF(ISERR(FIND(AU$4,Stac!$S91))=FALSE,IF(ISERR(FIND(CONCATENATE(AU$4,"+"),Stac!$S91))=FALSE,IF(ISERR(FIND(CONCATENATE(AU$4,"++"),Stac!$S91))=FALSE,IF(ISERR(FIND(CONCATENATE(AU$4,"+++"),Stac!$S91))=FALSE,"+++","++"),"+")," ")," ")</f>
        <v/>
      </c>
      <c r="AV95" s="47" t="str">
        <f>IF(ISERR(FIND(AV$4,Stac!$S91))=FALSE,IF(ISERR(FIND(CONCATENATE(AV$4,"+"),Stac!$S91))=FALSE,IF(ISERR(FIND(CONCATENATE(AV$4,"++"),Stac!$S91))=FALSE,IF(ISERR(FIND(CONCATENATE(AV$4,"+++"),Stac!$S91))=FALSE,"+++","++"),"+")," ")," ")</f>
        <v/>
      </c>
      <c r="AW95" s="47" t="str">
        <f>IF(ISERR(FIND(AW$4,Stac!$S91))=FALSE,IF(ISERR(FIND(CONCATENATE(AW$4,"+"),Stac!$S91))=FALSE,IF(ISERR(FIND(CONCATENATE(AW$4,"++"),Stac!$S91))=FALSE,IF(ISERR(FIND(CONCATENATE(AW$4,"+++"),Stac!$S91))=FALSE,"+++","++"),"+")," ")," ")</f>
        <v/>
      </c>
      <c r="AX95" s="47" t="str">
        <f>IF(ISERR(FIND(AX$4,Stac!$S91))=FALSE,IF(ISERR(FIND(CONCATENATE(AX$4,"+"),Stac!$S91))=FALSE,IF(ISERR(FIND(CONCATENATE(AX$4,"++"),Stac!$S91))=FALSE,IF(ISERR(FIND(CONCATENATE(AX$4,"+++"),Stac!$S91))=FALSE,"+++","++"),"+")," ")," ")</f>
        <v/>
      </c>
      <c r="AY95" s="47" t="str">
        <f>IF(ISERR(FIND(AY$4,Stac!$S91))=FALSE,IF(ISERR(FIND(CONCATENATE(AY$4,"+"),Stac!$S91))=FALSE,IF(ISERR(FIND(CONCATENATE(AY$4,"++"),Stac!$S91))=FALSE,IF(ISERR(FIND(CONCATENATE(AY$4,"+++"),Stac!$S91))=FALSE,"+++","++"),"+")," ")," ")</f>
        <v/>
      </c>
      <c r="AZ95" s="47" t="str">
        <f>IF(ISERR(FIND(AZ$4,Stac!$S91))=FALSE,IF(ISERR(FIND(CONCATENATE(AZ$4,"+"),Stac!$S91))=FALSE,IF(ISERR(FIND(CONCATENATE(AZ$4,"++"),Stac!$S91))=FALSE,IF(ISERR(FIND(CONCATENATE(AZ$4,"+++"),Stac!$S91))=FALSE,"+++","++"),"+")," ")," ")</f>
        <v/>
      </c>
      <c r="BA95" s="47" t="str">
        <f>IF(ISERR(FIND(BA$4,Stac!$S91))=FALSE,IF(ISERR(FIND(CONCATENATE(BA$4,"+"),Stac!$S91))=FALSE,IF(ISERR(FIND(CONCATENATE(BA$4,"++"),Stac!$S91))=FALSE,IF(ISERR(FIND(CONCATENATE(BA$4,"+++"),Stac!$S91))=FALSE,"+++","++"),"+")," ")," ")</f>
        <v/>
      </c>
      <c r="BB95" s="47" t="str">
        <f>IF(ISERR(FIND(BB$4,Stac!$S91))=FALSE,IF(ISERR(FIND(CONCATENATE(BB$4,"+"),Stac!$S91))=FALSE,IF(ISERR(FIND(CONCATENATE(BB$4,"++"),Stac!$S91))=FALSE,IF(ISERR(FIND(CONCATENATE(BB$4,"+++"),Stac!$S91))=FALSE,"+++","++"),"+")," ")," ")</f>
        <v/>
      </c>
      <c r="BC95" s="47" t="str">
        <f>IF(ISERR(FIND(BC$4,Stac!$S91))=FALSE,IF(ISERR(FIND(CONCATENATE(BC$4,"+"),Stac!$S91))=FALSE,IF(ISERR(FIND(CONCATENATE(BC$4,"++"),Stac!$S91))=FALSE,IF(ISERR(FIND(CONCATENATE(BC$4,"+++"),Stac!$S91))=FALSE,"+++","++"),"+")," ")," ")</f>
        <v/>
      </c>
      <c r="BD95" s="47" t="str">
        <f>IF(ISERR(FIND(BD$4,Stac!$S91))=FALSE,IF(ISERR(FIND(CONCATENATE(BD$4,"+"),Stac!$S91))=FALSE,IF(ISERR(FIND(CONCATENATE(BD$4,"++"),Stac!$S91))=FALSE,IF(ISERR(FIND(CONCATENATE(BD$4,"+++"),Stac!$S91))=FALSE,"+++","++"),"+")," ")," ")</f>
        <v/>
      </c>
      <c r="BE95" s="47" t="str">
        <f>IF(ISERR(FIND(BE$4,Stac!$S91))=FALSE,IF(ISERR(FIND(CONCATENATE(BE$4,"+"),Stac!$S91))=FALSE,IF(ISERR(FIND(CONCATENATE(BE$4,"++"),Stac!$S91))=FALSE,IF(ISERR(FIND(CONCATENATE(BE$4,"+++"),Stac!$S91))=FALSE,"+++","++"),"+")," ")," ")</f>
        <v/>
      </c>
      <c r="BF95" s="47" t="str">
        <f>IF(ISERR(FIND(BF$4,Stac!$S91))=FALSE,IF(ISERR(FIND(CONCATENATE(BF$4,"+"),Stac!$S91))=FALSE,IF(ISERR(FIND(CONCATENATE(BF$4,"++"),Stac!$S91))=FALSE,IF(ISERR(FIND(CONCATENATE(BF$4,"+++"),Stac!$S91))=FALSE,"+++","++"),"+")," ")," ")</f>
        <v/>
      </c>
      <c r="BG95" s="47" t="str">
        <f>IF(ISERR(FIND(BG$4,Stac!$S91))=FALSE,IF(ISERR(FIND(CONCATENATE(BG$4,"+"),Stac!$S91))=FALSE,IF(ISERR(FIND(CONCATENATE(BG$4,"++"),Stac!$S91))=FALSE,IF(ISERR(FIND(CONCATENATE(BG$4,"+++"),Stac!$S91))=FALSE,"+++","++"),"+")," ")," ")</f>
        <v/>
      </c>
      <c r="BH95" s="47" t="str">
        <f>IF(ISERR(FIND(BH$4,Stac!$S91))=FALSE,IF(ISERR(FIND(CONCATENATE(BH$4,"+"),Stac!$S91))=FALSE,IF(ISERR(FIND(CONCATENATE(BH$4,"++"),Stac!$S91))=FALSE,IF(ISERR(FIND(CONCATENATE(BH$4,"+++"),Stac!$S91))=FALSE,"+++","++"),"+")," ")," ")</f>
        <v/>
      </c>
      <c r="BI95" s="47" t="str">
        <f>IF(ISERR(FIND(BI$4,Stac!$S91))=FALSE,IF(ISERR(FIND(CONCATENATE(BI$4,"+"),Stac!$S91))=FALSE,IF(ISERR(FIND(CONCATENATE(BI$4,"++"),Stac!$S91))=FALSE,IF(ISERR(FIND(CONCATENATE(BI$4,"+++"),Stac!$S91))=FALSE,"+++","++"),"+")," ")," ")</f>
        <v/>
      </c>
      <c r="BJ95" s="47" t="str">
        <f>IF(ISERR(FIND(BJ$4,Stac!$S91))=FALSE,IF(ISERR(FIND(CONCATENATE(BJ$4,"+"),Stac!$S91))=FALSE,IF(ISERR(FIND(CONCATENATE(BJ$4,"++"),Stac!$S91))=FALSE,IF(ISERR(FIND(CONCATENATE(BJ$4,"+++"),Stac!$S91))=FALSE,"+++","++"),"+")," ")," ")</f>
        <v/>
      </c>
      <c r="BK95" s="47" t="str">
        <f>IF(ISERR(FIND(BK$4,Stac!$S91))=FALSE,IF(ISERR(FIND(CONCATENATE(BK$4,"+"),Stac!$S91))=FALSE,IF(ISERR(FIND(CONCATENATE(BK$4,"++"),Stac!$S91))=FALSE,IF(ISERR(FIND(CONCATENATE(BK$4,"+++"),Stac!$S91))=FALSE,"+++","++"),"+")," ")," ")</f>
        <v/>
      </c>
      <c r="BL95" s="47" t="str">
        <f>IF(ISERR(FIND(BL$4,Stac!$S91))=FALSE,IF(ISERR(FIND(CONCATENATE(BL$4,"+"),Stac!$S91))=FALSE,IF(ISERR(FIND(CONCATENATE(BL$4,"++"),Stac!$S91))=FALSE,IF(ISERR(FIND(CONCATENATE(BL$4,"+++"),Stac!$S91))=FALSE,"+++","++"),"+")," ")," ")</f>
        <v/>
      </c>
      <c r="BM95" s="47" t="str">
        <f>IF(ISERR(FIND(BM$4,Stac!$S91))=FALSE,IF(ISERR(FIND(CONCATENATE(BM$4,"+"),Stac!$S91))=FALSE,IF(ISERR(FIND(CONCATENATE(BM$4,"++"),Stac!$S91))=FALSE,IF(ISERR(FIND(CONCATENATE(BM$4,"+++"),Stac!$S91))=FALSE,"+++","++"),"+")," ")," ")</f>
        <v/>
      </c>
      <c r="BN95" s="112" t="str">
        <f>Stac!C92</f>
        <v>Praktyka 5 (24 godz. w tyg.)</v>
      </c>
      <c r="BO95" s="47" t="str">
        <f>IF(ISERR(FIND(BO$4,Stac!$T91))=FALSE,IF(ISERR(FIND(CONCATENATE(BO$4,"+"),Stac!$T91))=FALSE,IF(ISERR(FIND(CONCATENATE(BO$4,"++"),Stac!$T91))=FALSE,IF(ISERR(FIND(CONCATENATE(BO$4,"+++"),Stac!$T91))=FALSE,"+++","++"),"+")," ")," ")</f>
        <v>+++</v>
      </c>
      <c r="BP95" s="47" t="str">
        <f>IF(ISERR(FIND(BP$4,Stac!$T91))=FALSE,IF(ISERR(FIND(CONCATENATE(BP$4,"+"),Stac!$T91))=FALSE,IF(ISERR(FIND(CONCATENATE(BP$4,"++"),Stac!$T91))=FALSE,IF(ISERR(FIND(CONCATENATE(BP$4,"+++"),Stac!$T91))=FALSE,"+++","++"),"+")," ")," ")</f>
        <v/>
      </c>
      <c r="BQ95" s="47" t="str">
        <f>IF(ISERR(FIND(BQ$4,Stac!$T91))=FALSE,IF(ISERR(FIND(CONCATENATE(BQ$4,"+"),Stac!$T91))=FALSE,IF(ISERR(FIND(CONCATENATE(BQ$4,"++"),Stac!$T91))=FALSE,IF(ISERR(FIND(CONCATENATE(BQ$4,"+++"),Stac!$T91))=FALSE,"+++","++"),"+")," ")," ")</f>
        <v>+++</v>
      </c>
      <c r="BR95" s="47" t="str">
        <f>IF(ISERR(FIND(BR$4,Stac!$T91))=FALSE,IF(ISERR(FIND(CONCATENATE(BR$4,"+"),Stac!$T91))=FALSE,IF(ISERR(FIND(CONCATENATE(BR$4,"++"),Stac!$T91))=FALSE,IF(ISERR(FIND(CONCATENATE(BR$4,"+++"),Stac!$T91))=FALSE,"+++","++"),"+")," ")," ")</f>
        <v>+++</v>
      </c>
      <c r="BS95" s="47" t="str">
        <f>IF(ISERR(FIND(BS$4,Stac!$T91))=FALSE,IF(ISERR(FIND(CONCATENATE(BS$4,"+"),Stac!$T91))=FALSE,IF(ISERR(FIND(CONCATENATE(BS$4,"++"),Stac!$T91))=FALSE,IF(ISERR(FIND(CONCATENATE(BS$4,"+++"),Stac!$T91))=FALSE,"+++","++"),"+")," ")," ")</f>
        <v>+++</v>
      </c>
      <c r="BT95" s="47" t="str">
        <f>IF(ISERR(FIND(BT$4,Stac!$T91))=FALSE,IF(ISERR(FIND(CONCATENATE(BT$4,"+"),Stac!$T91))=FALSE,IF(ISERR(FIND(CONCATENATE(BT$4,"++"),Stac!$T91))=FALSE,IF(ISERR(FIND(CONCATENATE(BT$4,"+++"),Stac!$T91))=FALSE,"+++","++"),"+")," ")," ")</f>
        <v/>
      </c>
      <c r="BU95" s="47" t="str">
        <f>IF(ISERR(FIND(BU$4,Stac!$T91))=FALSE,IF(ISERR(FIND(CONCATENATE(BU$4,"+"),Stac!$T91))=FALSE,IF(ISERR(FIND(CONCATENATE(BU$4,"++"),Stac!$T91))=FALSE,IF(ISERR(FIND(CONCATENATE(BU$4,"+++"),Stac!$T91))=FALSE,"+++","++"),"+")," ")," ")</f>
        <v>+++</v>
      </c>
    </row>
    <row r="96" spans="1:73" ht="19.5" customHeight="1">
      <c r="A96" s="88" t="str">
        <f>Stac!C93</f>
        <v>Przygotowanie do badań naukowych</v>
      </c>
      <c r="B96" s="47" t="str">
        <f>IF(ISERR(FIND(B$4,Stac!$R93))=FALSE,IF(ISERR(FIND(CONCATENATE(B$4,"+"),Stac!$R93))=FALSE,IF(ISERR(FIND(CONCATENATE(B$4,"++"),Stac!$R93))=FALSE,IF(ISERR(FIND(CONCATENATE(B$4,"+++"),Stac!$R93))=FALSE,"+++","++"),"+")," ")," ")</f>
        <v/>
      </c>
      <c r="C96" s="47" t="str">
        <f>IF(ISERR(FIND(C$4,Stac!$R93))=FALSE,IF(ISERR(FIND(CONCATENATE(C$4,"+"),Stac!$R93))=FALSE,IF(ISERR(FIND(CONCATENATE(C$4,"++"),Stac!$R93))=FALSE,IF(ISERR(FIND(CONCATENATE(C$4,"+++"),Stac!$R93))=FALSE,"+++","++"),"+")," ")," ")</f>
        <v/>
      </c>
      <c r="D96" s="47" t="str">
        <f>IF(ISERR(FIND(D$4,Stac!$R93))=FALSE,IF(ISERR(FIND(CONCATENATE(D$4,"+"),Stac!$R93))=FALSE,IF(ISERR(FIND(CONCATENATE(D$4,"++"),Stac!$R93))=FALSE,IF(ISERR(FIND(CONCATENATE(D$4,"+++"),Stac!$R93))=FALSE,"+++","++"),"+")," ")," ")</f>
        <v/>
      </c>
      <c r="E96" s="47" t="str">
        <f>IF(ISERR(FIND(E$4,Stac!$R93))=FALSE,IF(ISERR(FIND(CONCATENATE(E$4,"+"),Stac!$R93))=FALSE,IF(ISERR(FIND(CONCATENATE(E$4,"++"),Stac!$R93))=FALSE,IF(ISERR(FIND(CONCATENATE(E$4,"+++"),Stac!$R93))=FALSE,"+++","++"),"+")," ")," ")</f>
        <v/>
      </c>
      <c r="F96" s="47" t="str">
        <f>IF(ISERR(FIND(F$4,Stac!$R93))=FALSE,IF(ISERR(FIND(CONCATENATE(F$4,"+"),Stac!$R93))=FALSE,IF(ISERR(FIND(CONCATENATE(F$4,"++"),Stac!$R93))=FALSE,IF(ISERR(FIND(CONCATENATE(F$4,"+++"),Stac!$R93))=FALSE,"+++","++"),"+")," ")," ")</f>
        <v/>
      </c>
      <c r="G96" s="47" t="str">
        <f>IF(ISERR(FIND(G$4,Stac!$R93))=FALSE,IF(ISERR(FIND(CONCATENATE(G$4,"+"),Stac!$R93))=FALSE,IF(ISERR(FIND(CONCATENATE(G$4,"++"),Stac!$R93))=FALSE,IF(ISERR(FIND(CONCATENATE(G$4,"+++"),Stac!$R93))=FALSE,"+++","++"),"+")," ")," ")</f>
        <v/>
      </c>
      <c r="H96" s="47" t="str">
        <f>IF(ISERR(FIND(H$4,Stac!$R93))=FALSE,IF(ISERR(FIND(CONCATENATE(H$4,"+"),Stac!$R93))=FALSE,IF(ISERR(FIND(CONCATENATE(H$4,"++"),Stac!$R93))=FALSE,IF(ISERR(FIND(CONCATENATE(H$4,"+++"),Stac!$R93))=FALSE,"+++","++"),"+")," ")," ")</f>
        <v/>
      </c>
      <c r="I96" s="47" t="str">
        <f>IF(ISERR(FIND(I$4,Stac!$R93))=FALSE,IF(ISERR(FIND(CONCATENATE(I$4,"+"),Stac!$R93))=FALSE,IF(ISERR(FIND(CONCATENATE(I$4,"++"),Stac!$R93))=FALSE,IF(ISERR(FIND(CONCATENATE(I$4,"+++"),Stac!$R93))=FALSE,"+++","++"),"+")," ")," ")</f>
        <v/>
      </c>
      <c r="J96" s="47" t="str">
        <f>IF(ISERR(FIND(J$4,Stac!$R93))=FALSE,IF(ISERR(FIND(CONCATENATE(J$4,"+"),Stac!$R93))=FALSE,IF(ISERR(FIND(CONCATENATE(J$4,"++"),Stac!$R93))=FALSE,IF(ISERR(FIND(CONCATENATE(J$4,"+++"),Stac!$R93))=FALSE,"+++","++"),"+")," ")," ")</f>
        <v/>
      </c>
      <c r="K96" s="47" t="str">
        <f>IF(ISERR(FIND(K$4,Stac!$R93))=FALSE,IF(ISERR(FIND(CONCATENATE(K$4,"+"),Stac!$R93))=FALSE,IF(ISERR(FIND(CONCATENATE(K$4,"++"),Stac!$R93))=FALSE,IF(ISERR(FIND(CONCATENATE(K$4,"+++"),Stac!$R93))=FALSE,"+++","++"),"+")," ")," ")</f>
        <v/>
      </c>
      <c r="L96" s="47" t="str">
        <f>IF(ISERR(FIND(L$4,Stac!$R93))=FALSE,IF(ISERR(FIND(CONCATENATE(L$4,"+"),Stac!$R93))=FALSE,IF(ISERR(FIND(CONCATENATE(L$4,"++"),Stac!$R93))=FALSE,IF(ISERR(FIND(CONCATENATE(L$4,"+++"),Stac!$R93))=FALSE,"+++","++"),"+")," ")," ")</f>
        <v/>
      </c>
      <c r="M96" s="47" t="str">
        <f>IF(ISERR(FIND(M$4,Stac!$R93))=FALSE,IF(ISERR(FIND(CONCATENATE(M$4,"+"),Stac!$R93))=FALSE,IF(ISERR(FIND(CONCATENATE(M$4,"++"),Stac!$R93))=FALSE,IF(ISERR(FIND(CONCATENATE(M$4,"+++"),Stac!$R93))=FALSE,"+++","++"),"+")," ")," ")</f>
        <v/>
      </c>
      <c r="N96" s="47" t="str">
        <f>IF(ISERR(FIND(N$4,Stac!$R93))=FALSE,IF(ISERR(FIND(CONCATENATE(N$4,"+"),Stac!$R93))=FALSE,IF(ISERR(FIND(CONCATENATE(N$4,"++"),Stac!$R93))=FALSE,IF(ISERR(FIND(CONCATENATE(N$4,"+++"),Stac!$R93))=FALSE,"+++","++"),"+")," ")," ")</f>
        <v/>
      </c>
      <c r="O96" s="47" t="str">
        <f>IF(ISERR(FIND(O$4,Stac!$R93))=FALSE,IF(ISERR(FIND(CONCATENATE(O$4,"+"),Stac!$R93))=FALSE,IF(ISERR(FIND(CONCATENATE(O$4,"++"),Stac!$R93))=FALSE,IF(ISERR(FIND(CONCATENATE(O$4,"+++"),Stac!$R93))=FALSE,"+++","++"),"+")," ")," ")</f>
        <v/>
      </c>
      <c r="P96" s="47" t="str">
        <f>IF(ISERR(FIND(P$4,Stac!$R93))=FALSE,IF(ISERR(FIND(CONCATENATE(P$4,"+"),Stac!$R93))=FALSE,IF(ISERR(FIND(CONCATENATE(P$4,"++"),Stac!$R93))=FALSE,IF(ISERR(FIND(CONCATENATE(P$4,"+++"),Stac!$R93))=FALSE,"+++","++"),"+")," ")," ")</f>
        <v/>
      </c>
      <c r="Q96" s="47" t="str">
        <f>IF(ISERR(FIND(Q$4,Stac!$R93))=FALSE,IF(ISERR(FIND(CONCATENATE(Q$4,"+"),Stac!$R93))=FALSE,IF(ISERR(FIND(CONCATENATE(Q$4,"++"),Stac!$R93))=FALSE,IF(ISERR(FIND(CONCATENATE(Q$4,"+++"),Stac!$R93))=FALSE,"+++","++"),"+")," ")," ")</f>
        <v/>
      </c>
      <c r="R96" s="47" t="str">
        <f>IF(ISERR(FIND(R$4,Stac!$R93))=FALSE,IF(ISERR(FIND(CONCATENATE(R$4,"+"),Stac!$R93))=FALSE,IF(ISERR(FIND(CONCATENATE(R$4,"++"),Stac!$R93))=FALSE,IF(ISERR(FIND(CONCATENATE(R$4,"+++"),Stac!$R93))=FALSE,"+++","++"),"+")," ")," ")</f>
        <v/>
      </c>
      <c r="S96" s="47" t="str">
        <f>IF(ISERR(FIND(S$4,Stac!$R93))=FALSE,IF(ISERR(FIND(CONCATENATE(S$4,"+"),Stac!$R93))=FALSE,IF(ISERR(FIND(CONCATENATE(S$4,"++"),Stac!$R93))=FALSE,IF(ISERR(FIND(CONCATENATE(S$4,"+++"),Stac!$R93))=FALSE,"+++","++"),"+")," ")," ")</f>
        <v/>
      </c>
      <c r="T96" s="47" t="str">
        <f>IF(ISERR(FIND(T$4,Stac!$R93))=FALSE,IF(ISERR(FIND(CONCATENATE(T$4,"+"),Stac!$R93))=FALSE,IF(ISERR(FIND(CONCATENATE(T$4,"++"),Stac!$R93))=FALSE,IF(ISERR(FIND(CONCATENATE(T$4,"+++"),Stac!$R93))=FALSE,"+++","++"),"+")," ")," ")</f>
        <v/>
      </c>
      <c r="U96" s="47" t="str">
        <f>IF(ISERR(FIND(U$4,Stac!$R93))=FALSE,IF(ISERR(FIND(CONCATENATE(U$4,"+"),Stac!$R93))=FALSE,IF(ISERR(FIND(CONCATENATE(U$4,"++"),Stac!$R93))=FALSE,IF(ISERR(FIND(CONCATENATE(U$4,"+++"),Stac!$R93))=FALSE,"+++","++"),"+")," ")," ")</f>
        <v/>
      </c>
      <c r="V96" s="47" t="str">
        <f>IF(ISERR(FIND(V$4,Stac!$R93))=FALSE,IF(ISERR(FIND(CONCATENATE(V$4,"+"),Stac!$R93))=FALSE,IF(ISERR(FIND(CONCATENATE(V$4,"++"),Stac!$R93))=FALSE,IF(ISERR(FIND(CONCATENATE(V$4,"+++"),Stac!$R93))=FALSE,"+++","++"),"+")," ")," ")</f>
        <v>+++</v>
      </c>
      <c r="W96" s="47" t="str">
        <f>IF(ISERR(FIND(W$4,Stac!$R93))=FALSE,IF(ISERR(FIND(CONCATENATE(W$4,"+"),Stac!$R93))=FALSE,IF(ISERR(FIND(CONCATENATE(W$4,"++"),Stac!$R93))=FALSE,IF(ISERR(FIND(CONCATENATE(W$4,"+++"),Stac!$R93))=FALSE,"+++","++"),"+")," ")," ")</f>
        <v/>
      </c>
      <c r="X96" s="47" t="str">
        <f>IF(ISERR(FIND(X$4,Stac!$R93))=FALSE,IF(ISERR(FIND(CONCATENATE(X$4,"+"),Stac!$R93))=FALSE,IF(ISERR(FIND(CONCATENATE(X$4,"++"),Stac!$R93))=FALSE,IF(ISERR(FIND(CONCATENATE(X$4,"+++"),Stac!$R93))=FALSE,"+++","++"),"+")," ")," ")</f>
        <v>+++</v>
      </c>
      <c r="Y96" s="47" t="str">
        <f>IF(ISERR(FIND(Y$4,Stac!$R93))=FALSE,IF(ISERR(FIND(CONCATENATE(Y$4,"+"),Stac!$R93))=FALSE,IF(ISERR(FIND(CONCATENATE(Y$4,"++"),Stac!$R93))=FALSE,IF(ISERR(FIND(CONCATENATE(Y$4,"+++"),Stac!$R93))=FALSE,"+++","++"),"+")," ")," ")</f>
        <v/>
      </c>
      <c r="Z96" s="47" t="str">
        <f>IF(ISERR(FIND(Z$4,Stac!$R93))=FALSE,IF(ISERR(FIND(CONCATENATE(Z$4,"+"),Stac!$R93))=FALSE,IF(ISERR(FIND(CONCATENATE(Z$4,"++"),Stac!$R93))=FALSE,IF(ISERR(FIND(CONCATENATE(Z$4,"+++"),Stac!$R93))=FALSE,"+++","++"),"+")," ")," ")</f>
        <v/>
      </c>
      <c r="AA96" s="47" t="str">
        <f>IF(ISERR(FIND(AA$4,Stac!$R93))=FALSE,IF(ISERR(FIND(CONCATENATE(AA$4,"+"),Stac!$R93))=FALSE,IF(ISERR(FIND(CONCATENATE(AA$4,"++"),Stac!$R93))=FALSE,IF(ISERR(FIND(CONCATENATE(AA$4,"+++"),Stac!$R93))=FALSE,"+++","++"),"+")," ")," ")</f>
        <v/>
      </c>
      <c r="AB96" s="47" t="str">
        <f>IF(ISERR(FIND(AB$4,Stac!$R93))=FALSE,IF(ISERR(FIND(CONCATENATE(AB$4,"+"),Stac!$R93))=FALSE,IF(ISERR(FIND(CONCATENATE(AB$4,"++"),Stac!$R93))=FALSE,IF(ISERR(FIND(CONCATENATE(AB$4,"+++"),Stac!$R93))=FALSE,"+++","++"),"+")," ")," ")</f>
        <v/>
      </c>
      <c r="AC96" s="47" t="str">
        <f>IF(ISERR(FIND(AC$4,Stac!$R93))=FALSE,IF(ISERR(FIND(CONCATENATE(AC$4,"+"),Stac!$R93))=FALSE,IF(ISERR(FIND(CONCATENATE(AC$4,"++"),Stac!$R93))=FALSE,IF(ISERR(FIND(CONCATENATE(AC$4,"+++"),Stac!$R93))=FALSE,"+++","++"),"+")," ")," ")</f>
        <v/>
      </c>
      <c r="AD96" s="112" t="str">
        <f>Stac!C93</f>
        <v>Przygotowanie do badań naukowych</v>
      </c>
      <c r="AE96" s="47" t="str">
        <f>IF(ISERR(FIND(AE$4,Stac!$S93))=FALSE,IF(ISERR(FIND(CONCATENATE(AE$4,"+"),Stac!$S93))=FALSE,IF(ISERR(FIND(CONCATENATE(AE$4,"++"),Stac!$S93))=FALSE,IF(ISERR(FIND(CONCATENATE(AE$4,"+++"),Stac!$S93))=FALSE,"+++","++"),"+")," ")," ")</f>
        <v>+++</v>
      </c>
      <c r="AF96" s="47" t="str">
        <f>IF(ISERR(FIND(AF$4,Stac!$S93))=FALSE,IF(ISERR(FIND(CONCATENATE(AF$4,"+"),Stac!$S93))=FALSE,IF(ISERR(FIND(CONCATENATE(AF$4,"++"),Stac!$S93))=FALSE,IF(ISERR(FIND(CONCATENATE(AF$4,"+++"),Stac!$S93))=FALSE,"+++","++"),"+")," ")," ")</f>
        <v/>
      </c>
      <c r="AG96" s="47" t="str">
        <f>IF(ISERR(FIND(AG$4,Stac!$S93))=FALSE,IF(ISERR(FIND(CONCATENATE(AG$4,"+"),Stac!$S93))=FALSE,IF(ISERR(FIND(CONCATENATE(AG$4,"++"),Stac!$S93))=FALSE,IF(ISERR(FIND(CONCATENATE(AG$4,"+++"),Stac!$S93))=FALSE,"+++","++"),"+")," ")," ")</f>
        <v>+++</v>
      </c>
      <c r="AH96" s="47" t="str">
        <f>IF(ISERR(FIND(AH$4,Stac!$S93))=FALSE,IF(ISERR(FIND(CONCATENATE(AH$4,"+"),Stac!$S93))=FALSE,IF(ISERR(FIND(CONCATENATE(AH$4,"++"),Stac!$S93))=FALSE,IF(ISERR(FIND(CONCATENATE(AH$4,"+++"),Stac!$S93))=FALSE,"+++","++"),"+")," ")," ")</f>
        <v/>
      </c>
      <c r="AI96" s="47" t="str">
        <f>IF(ISERR(FIND(AI$4,Stac!$S93))=FALSE,IF(ISERR(FIND(CONCATENATE(AI$4,"+"),Stac!$S93))=FALSE,IF(ISERR(FIND(CONCATENATE(AI$4,"++"),Stac!$S93))=FALSE,IF(ISERR(FIND(CONCATENATE(AI$4,"+++"),Stac!$S93))=FALSE,"+++","++"),"+")," ")," ")</f>
        <v/>
      </c>
      <c r="AJ96" s="47" t="str">
        <f>IF(ISERR(FIND(AJ$4,Stac!$S93))=FALSE,IF(ISERR(FIND(CONCATENATE(AJ$4,"+"),Stac!$S93))=FALSE,IF(ISERR(FIND(CONCATENATE(AJ$4,"++"),Stac!$S93))=FALSE,IF(ISERR(FIND(CONCATENATE(AJ$4,"+++"),Stac!$S93))=FALSE,"+++","++"),"+")," ")," ")</f>
        <v>+++</v>
      </c>
      <c r="AK96" s="47" t="str">
        <f>IF(ISERR(FIND(AK$4,Stac!$S93))=FALSE,IF(ISERR(FIND(CONCATENATE(AK$4,"+"),Stac!$S93))=FALSE,IF(ISERR(FIND(CONCATENATE(AK$4,"++"),Stac!$S93))=FALSE,IF(ISERR(FIND(CONCATENATE(AK$4,"+++"),Stac!$S93))=FALSE,"+++","++"),"+")," ")," ")</f>
        <v/>
      </c>
      <c r="AL96" s="47" t="str">
        <f>IF(ISERR(FIND(AL$4,Stac!$S93))=FALSE,IF(ISERR(FIND(CONCATENATE(AL$4,"+"),Stac!$S93))=FALSE,IF(ISERR(FIND(CONCATENATE(AL$4,"++"),Stac!$S93))=FALSE,IF(ISERR(FIND(CONCATENATE(AL$4,"+++"),Stac!$S93))=FALSE,"+++","++"),"+")," ")," ")</f>
        <v/>
      </c>
      <c r="AM96" s="47" t="str">
        <f>IF(ISERR(FIND(AM$4,Stac!$S93))=FALSE,IF(ISERR(FIND(CONCATENATE(AM$4,"+"),Stac!$S93))=FALSE,IF(ISERR(FIND(CONCATENATE(AM$4,"++"),Stac!$S93))=FALSE,IF(ISERR(FIND(CONCATENATE(AM$4,"+++"),Stac!$S93))=FALSE,"+++","++"),"+")," ")," ")</f>
        <v/>
      </c>
      <c r="AN96" s="47" t="str">
        <f>IF(ISERR(FIND(AN$4,Stac!$S93))=FALSE,IF(ISERR(FIND(CONCATENATE(AN$4,"+"),Stac!$S93))=FALSE,IF(ISERR(FIND(CONCATENATE(AN$4,"++"),Stac!$S93))=FALSE,IF(ISERR(FIND(CONCATENATE(AN$4,"+++"),Stac!$S93))=FALSE,"+++","++"),"+")," ")," ")</f>
        <v/>
      </c>
      <c r="AO96" s="47" t="str">
        <f>IF(ISERR(FIND(AO$4,Stac!$S93))=FALSE,IF(ISERR(FIND(CONCATENATE(AO$4,"+"),Stac!$S93))=FALSE,IF(ISERR(FIND(CONCATENATE(AO$4,"++"),Stac!$S93))=FALSE,IF(ISERR(FIND(CONCATENATE(AO$4,"+++"),Stac!$S93))=FALSE,"+++","++"),"+")," ")," ")</f>
        <v/>
      </c>
      <c r="AP96" s="47" t="str">
        <f>IF(ISERR(FIND(AP$4,Stac!$S93))=FALSE,IF(ISERR(FIND(CONCATENATE(AP$4,"+"),Stac!$S93))=FALSE,IF(ISERR(FIND(CONCATENATE(AP$4,"++"),Stac!$S93))=FALSE,IF(ISERR(FIND(CONCATENATE(AP$4,"+++"),Stac!$S93))=FALSE,"+++","++"),"+")," ")," ")</f>
        <v/>
      </c>
      <c r="AQ96" s="47" t="str">
        <f>IF(ISERR(FIND(AQ$4,Stac!$S93))=FALSE,IF(ISERR(FIND(CONCATENATE(AQ$4,"+"),Stac!$S93))=FALSE,IF(ISERR(FIND(CONCATENATE(AQ$4,"++"),Stac!$S93))=FALSE,IF(ISERR(FIND(CONCATENATE(AQ$4,"+++"),Stac!$S93))=FALSE,"+++","++"),"+")," ")," ")</f>
        <v/>
      </c>
      <c r="AR96" s="47" t="str">
        <f>IF(ISERR(FIND(AR$4,Stac!$S93))=FALSE,IF(ISERR(FIND(CONCATENATE(AR$4,"+"),Stac!$S93))=FALSE,IF(ISERR(FIND(CONCATENATE(AR$4,"++"),Stac!$S93))=FALSE,IF(ISERR(FIND(CONCATENATE(AR$4,"+++"),Stac!$S93))=FALSE,"+++","++"),"+")," ")," ")</f>
        <v/>
      </c>
      <c r="AS96" s="47" t="str">
        <f>IF(ISERR(FIND(AS$4,Stac!$S93))=FALSE,IF(ISERR(FIND(CONCATENATE(AS$4,"+"),Stac!$S93))=FALSE,IF(ISERR(FIND(CONCATENATE(AS$4,"++"),Stac!$S93))=FALSE,IF(ISERR(FIND(CONCATENATE(AS$4,"+++"),Stac!$S93))=FALSE,"+++","++"),"+")," ")," ")</f>
        <v/>
      </c>
      <c r="AT96" s="47" t="str">
        <f>IF(ISERR(FIND(AT$4,Stac!$S93))=FALSE,IF(ISERR(FIND(CONCATENATE(AT$4,"+"),Stac!$S93))=FALSE,IF(ISERR(FIND(CONCATENATE(AT$4,"++"),Stac!$S93))=FALSE,IF(ISERR(FIND(CONCATENATE(AT$4,"+++"),Stac!$S93))=FALSE,"+++","++"),"+")," ")," ")</f>
        <v/>
      </c>
      <c r="AU96" s="47" t="str">
        <f>IF(ISERR(FIND(AU$4,Stac!$S93))=FALSE,IF(ISERR(FIND(CONCATENATE(AU$4,"+"),Stac!$S93))=FALSE,IF(ISERR(FIND(CONCATENATE(AU$4,"++"),Stac!$S93))=FALSE,IF(ISERR(FIND(CONCATENATE(AU$4,"+++"),Stac!$S93))=FALSE,"+++","++"),"+")," ")," ")</f>
        <v/>
      </c>
      <c r="AV96" s="47" t="str">
        <f>IF(ISERR(FIND(AV$4,Stac!$S93))=FALSE,IF(ISERR(FIND(CONCATENATE(AV$4,"+"),Stac!$S93))=FALSE,IF(ISERR(FIND(CONCATENATE(AV$4,"++"),Stac!$S93))=FALSE,IF(ISERR(FIND(CONCATENATE(AV$4,"+++"),Stac!$S93))=FALSE,"+++","++"),"+")," ")," ")</f>
        <v/>
      </c>
      <c r="AW96" s="47" t="str">
        <f>IF(ISERR(FIND(AW$4,Stac!$S93))=FALSE,IF(ISERR(FIND(CONCATENATE(AW$4,"+"),Stac!$S93))=FALSE,IF(ISERR(FIND(CONCATENATE(AW$4,"++"),Stac!$S93))=FALSE,IF(ISERR(FIND(CONCATENATE(AW$4,"+++"),Stac!$S93))=FALSE,"+++","++"),"+")," ")," ")</f>
        <v/>
      </c>
      <c r="AX96" s="47" t="str">
        <f>IF(ISERR(FIND(AX$4,Stac!$S93))=FALSE,IF(ISERR(FIND(CONCATENATE(AX$4,"+"),Stac!$S93))=FALSE,IF(ISERR(FIND(CONCATENATE(AX$4,"++"),Stac!$S93))=FALSE,IF(ISERR(FIND(CONCATENATE(AX$4,"+++"),Stac!$S93))=FALSE,"+++","++"),"+")," ")," ")</f>
        <v/>
      </c>
      <c r="AY96" s="47" t="str">
        <f>IF(ISERR(FIND(AY$4,Stac!$S93))=FALSE,IF(ISERR(FIND(CONCATENATE(AY$4,"+"),Stac!$S93))=FALSE,IF(ISERR(FIND(CONCATENATE(AY$4,"++"),Stac!$S93))=FALSE,IF(ISERR(FIND(CONCATENATE(AY$4,"+++"),Stac!$S93))=FALSE,"+++","++"),"+")," ")," ")</f>
        <v/>
      </c>
      <c r="AZ96" s="47" t="str">
        <f>IF(ISERR(FIND(AZ$4,Stac!$S93))=FALSE,IF(ISERR(FIND(CONCATENATE(AZ$4,"+"),Stac!$S93))=FALSE,IF(ISERR(FIND(CONCATENATE(AZ$4,"++"),Stac!$S93))=FALSE,IF(ISERR(FIND(CONCATENATE(AZ$4,"+++"),Stac!$S93))=FALSE,"+++","++"),"+")," ")," ")</f>
        <v/>
      </c>
      <c r="BA96" s="47" t="str">
        <f>IF(ISERR(FIND(BA$4,Stac!$S93))=FALSE,IF(ISERR(FIND(CONCATENATE(BA$4,"+"),Stac!$S93))=FALSE,IF(ISERR(FIND(CONCATENATE(BA$4,"++"),Stac!$S93))=FALSE,IF(ISERR(FIND(CONCATENATE(BA$4,"+++"),Stac!$S93))=FALSE,"+++","++"),"+")," ")," ")</f>
        <v/>
      </c>
      <c r="BB96" s="47" t="str">
        <f>IF(ISERR(FIND(BB$4,Stac!$S93))=FALSE,IF(ISERR(FIND(CONCATENATE(BB$4,"+"),Stac!$S93))=FALSE,IF(ISERR(FIND(CONCATENATE(BB$4,"++"),Stac!$S93))=FALSE,IF(ISERR(FIND(CONCATENATE(BB$4,"+++"),Stac!$S93))=FALSE,"+++","++"),"+")," ")," ")</f>
        <v/>
      </c>
      <c r="BC96" s="47" t="str">
        <f>IF(ISERR(FIND(BC$4,Stac!$S93))=FALSE,IF(ISERR(FIND(CONCATENATE(BC$4,"+"),Stac!$S93))=FALSE,IF(ISERR(FIND(CONCATENATE(BC$4,"++"),Stac!$S93))=FALSE,IF(ISERR(FIND(CONCATENATE(BC$4,"+++"),Stac!$S93))=FALSE,"+++","++"),"+")," ")," ")</f>
        <v/>
      </c>
      <c r="BD96" s="47" t="str">
        <f>IF(ISERR(FIND(BD$4,Stac!$S93))=FALSE,IF(ISERR(FIND(CONCATENATE(BD$4,"+"),Stac!$S93))=FALSE,IF(ISERR(FIND(CONCATENATE(BD$4,"++"),Stac!$S93))=FALSE,IF(ISERR(FIND(CONCATENATE(BD$4,"+++"),Stac!$S93))=FALSE,"+++","++"),"+")," ")," ")</f>
        <v/>
      </c>
      <c r="BE96" s="47" t="str">
        <f>IF(ISERR(FIND(BE$4,Stac!$S93))=FALSE,IF(ISERR(FIND(CONCATENATE(BE$4,"+"),Stac!$S93))=FALSE,IF(ISERR(FIND(CONCATENATE(BE$4,"++"),Stac!$S93))=FALSE,IF(ISERR(FIND(CONCATENATE(BE$4,"+++"),Stac!$S93))=FALSE,"+++","++"),"+")," ")," ")</f>
        <v/>
      </c>
      <c r="BF96" s="47" t="str">
        <f>IF(ISERR(FIND(BF$4,Stac!$S93))=FALSE,IF(ISERR(FIND(CONCATENATE(BF$4,"+"),Stac!$S93))=FALSE,IF(ISERR(FIND(CONCATENATE(BF$4,"++"),Stac!$S93))=FALSE,IF(ISERR(FIND(CONCATENATE(BF$4,"+++"),Stac!$S93))=FALSE,"+++","++"),"+")," ")," ")</f>
        <v/>
      </c>
      <c r="BG96" s="47" t="str">
        <f>IF(ISERR(FIND(BG$4,Stac!$S93))=FALSE,IF(ISERR(FIND(CONCATENATE(BG$4,"+"),Stac!$S93))=FALSE,IF(ISERR(FIND(CONCATENATE(BG$4,"++"),Stac!$S93))=FALSE,IF(ISERR(FIND(CONCATENATE(BG$4,"+++"),Stac!$S93))=FALSE,"+++","++"),"+")," ")," ")</f>
        <v/>
      </c>
      <c r="BH96" s="47" t="str">
        <f>IF(ISERR(FIND(BH$4,Stac!$S93))=FALSE,IF(ISERR(FIND(CONCATENATE(BH$4,"+"),Stac!$S93))=FALSE,IF(ISERR(FIND(CONCATENATE(BH$4,"++"),Stac!$S93))=FALSE,IF(ISERR(FIND(CONCATENATE(BH$4,"+++"),Stac!$S93))=FALSE,"+++","++"),"+")," ")," ")</f>
        <v/>
      </c>
      <c r="BI96" s="47" t="str">
        <f>IF(ISERR(FIND(BI$4,Stac!$S93))=FALSE,IF(ISERR(FIND(CONCATENATE(BI$4,"+"),Stac!$S93))=FALSE,IF(ISERR(FIND(CONCATENATE(BI$4,"++"),Stac!$S93))=FALSE,IF(ISERR(FIND(CONCATENATE(BI$4,"+++"),Stac!$S93))=FALSE,"+++","++"),"+")," ")," ")</f>
        <v/>
      </c>
      <c r="BJ96" s="47" t="str">
        <f>IF(ISERR(FIND(BJ$4,Stac!$S93))=FALSE,IF(ISERR(FIND(CONCATENATE(BJ$4,"+"),Stac!$S93))=FALSE,IF(ISERR(FIND(CONCATENATE(BJ$4,"++"),Stac!$S93))=FALSE,IF(ISERR(FIND(CONCATENATE(BJ$4,"+++"),Stac!$S93))=FALSE,"+++","++"),"+")," ")," ")</f>
        <v/>
      </c>
      <c r="BK96" s="47" t="str">
        <f>IF(ISERR(FIND(BK$4,Stac!$S93))=FALSE,IF(ISERR(FIND(CONCATENATE(BK$4,"+"),Stac!$S93))=FALSE,IF(ISERR(FIND(CONCATENATE(BK$4,"++"),Stac!$S93))=FALSE,IF(ISERR(FIND(CONCATENATE(BK$4,"+++"),Stac!$S93))=FALSE,"+++","++"),"+")," ")," ")</f>
        <v/>
      </c>
      <c r="BL96" s="47" t="str">
        <f>IF(ISERR(FIND(BL$4,Stac!$S93))=FALSE,IF(ISERR(FIND(CONCATENATE(BL$4,"+"),Stac!$S93))=FALSE,IF(ISERR(FIND(CONCATENATE(BL$4,"++"),Stac!$S93))=FALSE,IF(ISERR(FIND(CONCATENATE(BL$4,"+++"),Stac!$S93))=FALSE,"+++","++"),"+")," ")," ")</f>
        <v/>
      </c>
      <c r="BM96" s="47" t="str">
        <f>IF(ISERR(FIND(BM$4,Stac!$S93))=FALSE,IF(ISERR(FIND(CONCATENATE(BM$4,"+"),Stac!$S93))=FALSE,IF(ISERR(FIND(CONCATENATE(BM$4,"++"),Stac!$S93))=FALSE,IF(ISERR(FIND(CONCATENATE(BM$4,"+++"),Stac!$S93))=FALSE,"+++","++"),"+")," ")," ")</f>
        <v/>
      </c>
      <c r="BN96" s="112" t="str">
        <f>Stac!C93</f>
        <v>Przygotowanie do badań naukowych</v>
      </c>
      <c r="BO96" s="47" t="str">
        <f>IF(ISERR(FIND(BO$4,Stac!$T93))=FALSE,IF(ISERR(FIND(CONCATENATE(BO$4,"+"),Stac!$T93))=FALSE,IF(ISERR(FIND(CONCATENATE(BO$4,"++"),Stac!$T93))=FALSE,IF(ISERR(FIND(CONCATENATE(BO$4,"+++"),Stac!$T93))=FALSE,"+++","++"),"+")," ")," ")</f>
        <v>+++</v>
      </c>
      <c r="BP96" s="47" t="str">
        <f>IF(ISERR(FIND(BP$4,Stac!$T93))=FALSE,IF(ISERR(FIND(CONCATENATE(BP$4,"+"),Stac!$T93))=FALSE,IF(ISERR(FIND(CONCATENATE(BP$4,"++"),Stac!$T93))=FALSE,IF(ISERR(FIND(CONCATENATE(BP$4,"+++"),Stac!$T93))=FALSE,"+++","++"),"+")," ")," ")</f>
        <v/>
      </c>
      <c r="BQ96" s="47" t="str">
        <f>IF(ISERR(FIND(BQ$4,Stac!$T93))=FALSE,IF(ISERR(FIND(CONCATENATE(BQ$4,"+"),Stac!$T93))=FALSE,IF(ISERR(FIND(CONCATENATE(BQ$4,"++"),Stac!$T93))=FALSE,IF(ISERR(FIND(CONCATENATE(BQ$4,"+++"),Stac!$T93))=FALSE,"+++","++"),"+")," ")," ")</f>
        <v/>
      </c>
      <c r="BR96" s="47" t="str">
        <f>IF(ISERR(FIND(BR$4,Stac!$T93))=FALSE,IF(ISERR(FIND(CONCATENATE(BR$4,"+"),Stac!$T93))=FALSE,IF(ISERR(FIND(CONCATENATE(BR$4,"++"),Stac!$T93))=FALSE,IF(ISERR(FIND(CONCATENATE(BR$4,"+++"),Stac!$T93))=FALSE,"+++","++"),"+")," ")," ")</f>
        <v/>
      </c>
      <c r="BS96" s="47" t="str">
        <f>IF(ISERR(FIND(BS$4,Stac!$T93))=FALSE,IF(ISERR(FIND(CONCATENATE(BS$4,"+"),Stac!$T93))=FALSE,IF(ISERR(FIND(CONCATENATE(BS$4,"++"),Stac!$T93))=FALSE,IF(ISERR(FIND(CONCATENATE(BS$4,"+++"),Stac!$T93))=FALSE,"+++","++"),"+")," ")," ")</f>
        <v/>
      </c>
      <c r="BT96" s="47" t="str">
        <f>IF(ISERR(FIND(BT$4,Stac!$T93))=FALSE,IF(ISERR(FIND(CONCATENATE(BT$4,"+"),Stac!$T93))=FALSE,IF(ISERR(FIND(CONCATENATE(BT$4,"++"),Stac!$T93))=FALSE,IF(ISERR(FIND(CONCATENATE(BT$4,"+++"),Stac!$T93))=FALSE,"+++","++"),"+")," ")," ")</f>
        <v/>
      </c>
      <c r="BU96" s="47" t="str">
        <f>IF(ISERR(FIND(BU$4,Stac!$T93))=FALSE,IF(ISERR(FIND(CONCATENATE(BU$4,"+"),Stac!$T93))=FALSE,IF(ISERR(FIND(CONCATENATE(BU$4,"++"),Stac!$T93))=FALSE,IF(ISERR(FIND(CONCATENATE(BU$4,"+++"),Stac!$T93))=FALSE,"+++","++"),"+")," ")," ")</f>
        <v>+++</v>
      </c>
    </row>
    <row r="97" spans="1:73" s="38" customFormat="1" ht="21" customHeight="1">
      <c r="A97" s="175" t="s">
        <v>171</v>
      </c>
      <c r="B97" s="47">
        <f>COUNTIF(B9:B96,"+*")</f>
        <v>10</v>
      </c>
      <c r="C97" s="47">
        <f t="shared" ref="C97:AE97" si="0">COUNTIF(C9:C96,"+*")</f>
        <v>2</v>
      </c>
      <c r="D97" s="47">
        <f t="shared" si="0"/>
        <v>4</v>
      </c>
      <c r="E97" s="47">
        <f t="shared" si="0"/>
        <v>1</v>
      </c>
      <c r="F97" s="47">
        <f t="shared" si="0"/>
        <v>2</v>
      </c>
      <c r="G97" s="47">
        <f t="shared" si="0"/>
        <v>1</v>
      </c>
      <c r="H97" s="47">
        <f t="shared" si="0"/>
        <v>1</v>
      </c>
      <c r="I97" s="47">
        <f t="shared" si="0"/>
        <v>2</v>
      </c>
      <c r="J97" s="47">
        <f t="shared" si="0"/>
        <v>6</v>
      </c>
      <c r="K97" s="47">
        <f t="shared" si="0"/>
        <v>2</v>
      </c>
      <c r="L97" s="47">
        <f t="shared" si="0"/>
        <v>3</v>
      </c>
      <c r="M97" s="47">
        <f t="shared" si="0"/>
        <v>4</v>
      </c>
      <c r="N97" s="47">
        <f t="shared" si="0"/>
        <v>4</v>
      </c>
      <c r="O97" s="47">
        <f t="shared" si="0"/>
        <v>4</v>
      </c>
      <c r="P97" s="47">
        <f t="shared" si="0"/>
        <v>1</v>
      </c>
      <c r="Q97" s="47">
        <f t="shared" si="0"/>
        <v>2</v>
      </c>
      <c r="R97" s="47">
        <f t="shared" si="0"/>
        <v>3</v>
      </c>
      <c r="S97" s="47">
        <f t="shared" si="0"/>
        <v>4</v>
      </c>
      <c r="T97" s="47">
        <f t="shared" si="0"/>
        <v>5</v>
      </c>
      <c r="U97" s="47">
        <f t="shared" si="0"/>
        <v>9</v>
      </c>
      <c r="V97" s="47">
        <f t="shared" si="0"/>
        <v>11</v>
      </c>
      <c r="W97" s="47">
        <f t="shared" si="0"/>
        <v>3</v>
      </c>
      <c r="X97" s="47">
        <f t="shared" si="0"/>
        <v>8</v>
      </c>
      <c r="Y97" s="47">
        <f t="shared" si="0"/>
        <v>4</v>
      </c>
      <c r="Z97" s="47">
        <f t="shared" si="0"/>
        <v>2</v>
      </c>
      <c r="AA97" s="47">
        <f t="shared" si="0"/>
        <v>4</v>
      </c>
      <c r="AB97" s="47">
        <f t="shared" ref="AB97:AC97" si="1">COUNTIF(AB9:AB96,"+*")</f>
        <v>2</v>
      </c>
      <c r="AC97" s="47">
        <f t="shared" si="1"/>
        <v>3</v>
      </c>
      <c r="AD97" s="175" t="s">
        <v>171</v>
      </c>
      <c r="AE97" s="47">
        <f t="shared" si="0"/>
        <v>16</v>
      </c>
      <c r="AF97" s="47">
        <f t="shared" ref="AF97" si="2">COUNTIF(AF9:AF96,"+*")</f>
        <v>10</v>
      </c>
      <c r="AG97" s="47">
        <f t="shared" ref="AG97" si="3">COUNTIF(AG9:AG96,"+*")</f>
        <v>3</v>
      </c>
      <c r="AH97" s="47">
        <f t="shared" ref="AH97" si="4">COUNTIF(AH9:AH96,"+*")</f>
        <v>10</v>
      </c>
      <c r="AI97" s="47">
        <f t="shared" ref="AI97" si="5">COUNTIF(AI9:AI96,"+*")</f>
        <v>7</v>
      </c>
      <c r="AJ97" s="47">
        <f t="shared" ref="AJ97" si="6">COUNTIF(AJ9:AJ96,"+*")</f>
        <v>5</v>
      </c>
      <c r="AK97" s="47">
        <f t="shared" ref="AK97" si="7">COUNTIF(AK9:AK96,"+*")</f>
        <v>4</v>
      </c>
      <c r="AL97" s="47">
        <f t="shared" ref="AL97" si="8">COUNTIF(AL9:AL96,"+*")</f>
        <v>3</v>
      </c>
      <c r="AM97" s="47">
        <f t="shared" ref="AM97" si="9">COUNTIF(AM9:AM96,"+*")</f>
        <v>4</v>
      </c>
      <c r="AN97" s="47">
        <f t="shared" ref="AN97" si="10">COUNTIF(AN9:AN96,"+*")</f>
        <v>4</v>
      </c>
      <c r="AO97" s="47">
        <f t="shared" ref="AO97" si="11">COUNTIF(AO9:AO96,"+*")</f>
        <v>6</v>
      </c>
      <c r="AP97" s="47">
        <f t="shared" ref="AP97" si="12">COUNTIF(AP9:AP96,"+*")</f>
        <v>2</v>
      </c>
      <c r="AQ97" s="47">
        <f t="shared" ref="AQ97" si="13">COUNTIF(AQ9:AQ96,"+*")</f>
        <v>6</v>
      </c>
      <c r="AR97" s="47">
        <f t="shared" ref="AR97" si="14">COUNTIF(AR9:AR96,"+*")</f>
        <v>2</v>
      </c>
      <c r="AS97" s="47">
        <f t="shared" ref="AS97" si="15">COUNTIF(AS9:AS96,"+*")</f>
        <v>7</v>
      </c>
      <c r="AT97" s="47">
        <f t="shared" ref="AT97" si="16">COUNTIF(AT9:AT96,"+*")</f>
        <v>2</v>
      </c>
      <c r="AU97" s="47">
        <f t="shared" ref="AU97" si="17">COUNTIF(AU9:AU96,"+*")</f>
        <v>1</v>
      </c>
      <c r="AV97" s="47">
        <f t="shared" ref="AV97" si="18">COUNTIF(AV9:AV96,"+*")</f>
        <v>2</v>
      </c>
      <c r="AW97" s="47">
        <f t="shared" ref="AW97" si="19">COUNTIF(AW9:AW96,"+*")</f>
        <v>2</v>
      </c>
      <c r="AX97" s="47">
        <f t="shared" ref="AX97" si="20">COUNTIF(AX9:AX96,"+*")</f>
        <v>1</v>
      </c>
      <c r="AY97" s="47">
        <f t="shared" ref="AY97" si="21">COUNTIF(AY9:AY96,"+*")</f>
        <v>1</v>
      </c>
      <c r="AZ97" s="47">
        <f t="shared" ref="AZ97" si="22">COUNTIF(AZ9:AZ96,"+*")</f>
        <v>8</v>
      </c>
      <c r="BA97" s="47">
        <f t="shared" ref="BA97:BO97" si="23">COUNTIF(BA9:BA96,"+*")</f>
        <v>5</v>
      </c>
      <c r="BB97" s="47">
        <f t="shared" ref="BB97:BM97" si="24">COUNTIF(BB9:BB96,"+*")</f>
        <v>6</v>
      </c>
      <c r="BC97" s="47">
        <f t="shared" si="24"/>
        <v>4</v>
      </c>
      <c r="BD97" s="47">
        <f t="shared" si="24"/>
        <v>4</v>
      </c>
      <c r="BE97" s="47">
        <f t="shared" si="24"/>
        <v>4</v>
      </c>
      <c r="BF97" s="47">
        <f t="shared" si="24"/>
        <v>4</v>
      </c>
      <c r="BG97" s="47">
        <f t="shared" si="24"/>
        <v>5</v>
      </c>
      <c r="BH97" s="47">
        <f t="shared" si="24"/>
        <v>5</v>
      </c>
      <c r="BI97" s="47">
        <f t="shared" si="24"/>
        <v>5</v>
      </c>
      <c r="BJ97" s="47">
        <f t="shared" si="24"/>
        <v>3</v>
      </c>
      <c r="BK97" s="47">
        <f t="shared" si="24"/>
        <v>3</v>
      </c>
      <c r="BL97" s="47">
        <f t="shared" si="24"/>
        <v>3</v>
      </c>
      <c r="BM97" s="47">
        <f t="shared" si="24"/>
        <v>3</v>
      </c>
      <c r="BN97" s="175" t="s">
        <v>171</v>
      </c>
      <c r="BO97" s="47">
        <f t="shared" si="23"/>
        <v>25</v>
      </c>
      <c r="BP97" s="47">
        <f t="shared" ref="BP97" si="25">COUNTIF(BP9:BP96,"+*")</f>
        <v>11</v>
      </c>
      <c r="BQ97" s="47">
        <f t="shared" ref="BQ97" si="26">COUNTIF(BQ9:BQ96,"+*")</f>
        <v>13</v>
      </c>
      <c r="BR97" s="47">
        <f t="shared" ref="BR97" si="27">COUNTIF(BR9:BR96,"+*")</f>
        <v>13</v>
      </c>
      <c r="BS97" s="47">
        <f t="shared" ref="BS97" si="28">COUNTIF(BS9:BS96,"+*")</f>
        <v>24</v>
      </c>
      <c r="BT97" s="47">
        <f t="shared" ref="BT97:BU97" si="29">COUNTIF(BT9:BT96,"+*")</f>
        <v>3</v>
      </c>
      <c r="BU97" s="47">
        <f t="shared" si="29"/>
        <v>6</v>
      </c>
    </row>
    <row r="98" spans="1:73" ht="12.6" customHeight="1"/>
    <row r="99" spans="1:73" s="170" customFormat="1" ht="32.450000000000003" customHeight="1">
      <c r="A99" s="168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BN99" s="169"/>
    </row>
  </sheetData>
  <customSheetViews>
    <customSheetView guid="{23BBA355-E9EB-4838-8D76-4DD9D4B0A822}" hiddenRows="1" topLeftCell="A66">
      <selection activeCell="A93" sqref="A93"/>
      <pageMargins left="0.7" right="0.7" top="0.75" bottom="0.75" header="0.3" footer="0.3"/>
      <pageSetup paperSize="9" orientation="landscape" r:id="rId1"/>
    </customSheetView>
    <customSheetView guid="{29736CA9-AFAA-4B91-9381-BED3A6394ADD}" hiddenRows="1" topLeftCell="A65">
      <selection activeCell="B94" sqref="B94"/>
      <pageMargins left="0.7" right="0.7" top="0.75" bottom="0.75" header="0.3" footer="0.3"/>
      <pageSetup paperSize="9" orientation="landscape" r:id="rId2"/>
    </customSheetView>
  </customSheetViews>
  <mergeCells count="6">
    <mergeCell ref="BO2:BU2"/>
    <mergeCell ref="A2:A3"/>
    <mergeCell ref="AD2:AD3"/>
    <mergeCell ref="BN2:BN3"/>
    <mergeCell ref="B2:AC2"/>
    <mergeCell ref="AE2:BM2"/>
  </mergeCells>
  <phoneticPr fontId="14" type="noConversion"/>
  <pageMargins left="0.7" right="0.7" top="0.75" bottom="0.75" header="0.3" footer="0.3"/>
  <pageSetup paperSize="9" scale="40" orientation="portrait" r:id="rId3"/>
  <rowBreaks count="1" manualBreakCount="1">
    <brk id="96" max="16383" man="1"/>
  </rowBreaks>
  <colBreaks count="2" manualBreakCount="2">
    <brk id="29" max="1048575" man="1"/>
    <brk id="65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40"/>
  <sheetViews>
    <sheetView topLeftCell="B25" workbookViewId="0">
      <selection activeCell="B9" sqref="B9"/>
    </sheetView>
  </sheetViews>
  <sheetFormatPr defaultRowHeight="12.75"/>
  <cols>
    <col min="1" max="1" width="3.7109375" hidden="1" customWidth="1"/>
    <col min="2" max="2" width="11.5703125" style="132" customWidth="1"/>
    <col min="3" max="3" width="74.85546875" style="118" customWidth="1"/>
    <col min="4" max="4" width="12.140625" style="132" customWidth="1"/>
    <col min="5" max="5" width="3" customWidth="1"/>
    <col min="6" max="6" width="2" customWidth="1"/>
    <col min="7" max="7" width="2.5703125" customWidth="1"/>
    <col min="8" max="8" width="2" style="137" customWidth="1"/>
  </cols>
  <sheetData>
    <row r="1" spans="1:8">
      <c r="A1" s="1"/>
      <c r="B1" s="191"/>
      <c r="C1" s="238" t="str">
        <f>CONCATENATE(Stac!C2," ")</f>
        <v xml:space="preserve">Automatyka i Robotyka - I stopień, PRK 6, studia stacjonarne, profil praktyczny </v>
      </c>
      <c r="D1" s="239"/>
      <c r="E1" s="243"/>
      <c r="F1" s="243"/>
    </row>
    <row r="2" spans="1:8" ht="15.75">
      <c r="A2" s="7"/>
      <c r="B2" s="191"/>
      <c r="C2" s="250" t="s">
        <v>18</v>
      </c>
      <c r="D2" s="240"/>
      <c r="E2" s="244"/>
      <c r="F2" s="244"/>
    </row>
    <row r="3" spans="1:8">
      <c r="A3" s="1"/>
      <c r="B3" s="191"/>
      <c r="C3" s="241" t="str">
        <f ca="1">CONCATENATE("Wersja: ",Stac!D7)</f>
        <v>Wersja: AiR_1st_stac_praktyczny.</v>
      </c>
      <c r="D3" s="242"/>
      <c r="E3" s="245"/>
      <c r="F3" s="245"/>
    </row>
    <row r="4" spans="1:8">
      <c r="A4" s="1"/>
      <c r="B4" s="192"/>
      <c r="C4" s="117"/>
      <c r="D4" s="187"/>
      <c r="E4" s="246"/>
      <c r="F4" s="1"/>
    </row>
    <row r="5" spans="1:8">
      <c r="A5" s="1"/>
      <c r="B5" s="272" t="s">
        <v>449</v>
      </c>
      <c r="C5" s="248" t="s">
        <v>172</v>
      </c>
      <c r="D5" s="274" t="s">
        <v>450</v>
      </c>
      <c r="E5" s="247"/>
      <c r="F5" s="1"/>
    </row>
    <row r="6" spans="1:8">
      <c r="A6" s="19"/>
      <c r="B6" s="273"/>
      <c r="C6" s="251" t="s">
        <v>451</v>
      </c>
      <c r="D6" s="275"/>
      <c r="E6" s="249"/>
      <c r="F6" s="177"/>
    </row>
    <row r="7" spans="1:8" ht="13.5" thickBot="1">
      <c r="A7" s="22" t="s">
        <v>17</v>
      </c>
      <c r="B7" s="193" t="str">
        <f>IF(COUNTA(E8:E22)&gt;ROWS(C8:C22)-COUNTIF(C8:C22,"")-COUNTIF(C8:C22,"???"),"Niekompl.","")</f>
        <v/>
      </c>
      <c r="C7" s="49"/>
      <c r="D7" s="188"/>
      <c r="E7" s="176"/>
      <c r="F7" s="178"/>
    </row>
    <row r="8" spans="1:8" ht="133.9" customHeight="1" thickBot="1">
      <c r="A8" s="9"/>
      <c r="B8" s="194" t="s">
        <v>300</v>
      </c>
      <c r="C8" s="185" t="s">
        <v>182</v>
      </c>
      <c r="D8" s="210" t="s">
        <v>162</v>
      </c>
      <c r="H8" s="180"/>
    </row>
    <row r="9" spans="1:8" ht="85.15" customHeight="1" thickBot="1">
      <c r="A9" s="8"/>
      <c r="B9" s="195" t="s">
        <v>301</v>
      </c>
      <c r="C9" s="212" t="s">
        <v>183</v>
      </c>
      <c r="D9" s="211" t="s">
        <v>162</v>
      </c>
      <c r="E9" s="179"/>
      <c r="F9" s="179"/>
      <c r="H9" s="180"/>
    </row>
    <row r="10" spans="1:8" ht="44.45" customHeight="1" thickBot="1">
      <c r="A10" s="9"/>
      <c r="B10" s="195" t="s">
        <v>302</v>
      </c>
      <c r="C10" s="213" t="s">
        <v>184</v>
      </c>
      <c r="D10" s="211" t="s">
        <v>162</v>
      </c>
      <c r="H10" s="180"/>
    </row>
    <row r="11" spans="1:8" ht="30" customHeight="1" thickBot="1">
      <c r="A11" s="8"/>
      <c r="B11" s="195" t="s">
        <v>303</v>
      </c>
      <c r="C11" s="214" t="s">
        <v>185</v>
      </c>
      <c r="D11" s="190" t="s">
        <v>162</v>
      </c>
      <c r="E11" s="179"/>
      <c r="F11" s="179"/>
      <c r="H11" s="180"/>
    </row>
    <row r="12" spans="1:8" ht="30" customHeight="1" thickBot="1">
      <c r="A12" s="9"/>
      <c r="B12" s="195" t="s">
        <v>304</v>
      </c>
      <c r="C12" s="186" t="s">
        <v>186</v>
      </c>
      <c r="D12" s="190" t="s">
        <v>162</v>
      </c>
      <c r="H12" s="180"/>
    </row>
    <row r="13" spans="1:8" ht="70.150000000000006" customHeight="1" thickBot="1">
      <c r="A13" s="8"/>
      <c r="B13" s="195" t="s">
        <v>305</v>
      </c>
      <c r="C13" s="213" t="s">
        <v>187</v>
      </c>
      <c r="D13" s="211" t="s">
        <v>162</v>
      </c>
      <c r="H13" s="180"/>
    </row>
    <row r="14" spans="1:8" ht="58.9" customHeight="1" thickBot="1">
      <c r="A14" s="9"/>
      <c r="B14" s="195" t="s">
        <v>306</v>
      </c>
      <c r="C14" s="186" t="s">
        <v>188</v>
      </c>
      <c r="D14" s="190" t="s">
        <v>162</v>
      </c>
      <c r="H14" s="180"/>
    </row>
    <row r="15" spans="1:8" ht="31.9" customHeight="1" thickBot="1">
      <c r="A15" s="8"/>
      <c r="B15" s="195" t="s">
        <v>307</v>
      </c>
      <c r="C15" s="212" t="s">
        <v>189</v>
      </c>
      <c r="D15" s="211" t="s">
        <v>162</v>
      </c>
      <c r="H15" s="180"/>
    </row>
    <row r="16" spans="1:8" ht="34.15" customHeight="1" thickBot="1">
      <c r="A16" s="9"/>
      <c r="B16" s="195" t="s">
        <v>471</v>
      </c>
      <c r="C16" s="212" t="s">
        <v>190</v>
      </c>
      <c r="D16" s="211" t="s">
        <v>162</v>
      </c>
    </row>
    <row r="17" spans="1:8" ht="43.15" customHeight="1" thickBot="1">
      <c r="A17" s="8"/>
      <c r="B17" s="195" t="s">
        <v>309</v>
      </c>
      <c r="C17" s="186" t="s">
        <v>136</v>
      </c>
      <c r="D17" s="190" t="s">
        <v>162</v>
      </c>
    </row>
    <row r="18" spans="1:8" ht="39" thickBot="1">
      <c r="A18" s="9"/>
      <c r="B18" s="195" t="s">
        <v>310</v>
      </c>
      <c r="C18" s="212" t="s">
        <v>98</v>
      </c>
      <c r="D18" s="211" t="s">
        <v>162</v>
      </c>
    </row>
    <row r="19" spans="1:8" ht="39" thickBot="1">
      <c r="A19" s="8"/>
      <c r="B19" s="195" t="s">
        <v>311</v>
      </c>
      <c r="C19" s="212" t="s">
        <v>191</v>
      </c>
      <c r="D19" s="211" t="s">
        <v>162</v>
      </c>
      <c r="H19" s="180"/>
    </row>
    <row r="20" spans="1:8" ht="64.5" thickBot="1">
      <c r="A20" s="9"/>
      <c r="B20" s="195" t="s">
        <v>312</v>
      </c>
      <c r="C20" s="186" t="s">
        <v>192</v>
      </c>
      <c r="D20" s="190" t="s">
        <v>162</v>
      </c>
    </row>
    <row r="21" spans="1:8" ht="72" customHeight="1" thickBot="1">
      <c r="A21" s="8"/>
      <c r="B21" s="195" t="s">
        <v>313</v>
      </c>
      <c r="C21" s="186" t="s">
        <v>193</v>
      </c>
      <c r="D21" s="190" t="s">
        <v>162</v>
      </c>
    </row>
    <row r="22" spans="1:8" ht="72" customHeight="1" thickBot="1">
      <c r="A22" s="9"/>
      <c r="B22" s="195" t="s">
        <v>314</v>
      </c>
      <c r="C22" s="186" t="s">
        <v>194</v>
      </c>
      <c r="D22" s="190" t="s">
        <v>162</v>
      </c>
    </row>
    <row r="23" spans="1:8" ht="57.6" customHeight="1" thickBot="1">
      <c r="A23" s="9"/>
      <c r="B23" s="195" t="s">
        <v>315</v>
      </c>
      <c r="C23" s="186" t="s">
        <v>99</v>
      </c>
      <c r="D23" s="190" t="s">
        <v>162</v>
      </c>
    </row>
    <row r="24" spans="1:8" ht="43.15" customHeight="1" thickBot="1">
      <c r="B24" s="195" t="s">
        <v>316</v>
      </c>
      <c r="C24" s="186" t="s">
        <v>195</v>
      </c>
      <c r="D24" s="190" t="s">
        <v>162</v>
      </c>
      <c r="E24" s="137"/>
      <c r="F24" s="137"/>
    </row>
    <row r="25" spans="1:8" ht="55.9" customHeight="1" thickBot="1">
      <c r="B25" s="195" t="s">
        <v>317</v>
      </c>
      <c r="C25" s="186" t="s">
        <v>196</v>
      </c>
      <c r="D25" s="190" t="s">
        <v>162</v>
      </c>
      <c r="E25" s="137"/>
      <c r="F25" s="137"/>
    </row>
    <row r="26" spans="1:8" ht="54.75" customHeight="1" thickBot="1">
      <c r="B26" s="195" t="s">
        <v>318</v>
      </c>
      <c r="C26" s="186" t="s">
        <v>197</v>
      </c>
      <c r="D26" s="190" t="s">
        <v>162</v>
      </c>
    </row>
    <row r="27" spans="1:8" ht="47.45" customHeight="1" thickBot="1">
      <c r="B27" s="195" t="s">
        <v>319</v>
      </c>
      <c r="C27" s="186" t="s">
        <v>100</v>
      </c>
      <c r="D27" s="190" t="s">
        <v>162</v>
      </c>
    </row>
    <row r="28" spans="1:8" ht="26.25" thickBot="1">
      <c r="B28" s="195" t="s">
        <v>320</v>
      </c>
      <c r="C28" s="186" t="s">
        <v>198</v>
      </c>
      <c r="D28" s="190" t="s">
        <v>162</v>
      </c>
    </row>
    <row r="29" spans="1:8" ht="30.6" customHeight="1" thickBot="1">
      <c r="B29" s="195" t="s">
        <v>321</v>
      </c>
      <c r="C29" s="186" t="s">
        <v>199</v>
      </c>
      <c r="D29" s="190" t="s">
        <v>162</v>
      </c>
    </row>
    <row r="30" spans="1:8" ht="59.25" customHeight="1" thickBot="1">
      <c r="B30" s="195" t="s">
        <v>322</v>
      </c>
      <c r="C30" s="186" t="s">
        <v>200</v>
      </c>
      <c r="D30" s="190" t="s">
        <v>162</v>
      </c>
    </row>
    <row r="31" spans="1:8" ht="43.5" customHeight="1" thickBot="1">
      <c r="B31" s="195" t="s">
        <v>472</v>
      </c>
      <c r="C31" s="186" t="s">
        <v>201</v>
      </c>
      <c r="D31" s="190" t="s">
        <v>163</v>
      </c>
    </row>
    <row r="32" spans="1:8" ht="42.6" customHeight="1" thickBot="1">
      <c r="B32" s="195" t="s">
        <v>324</v>
      </c>
      <c r="C32" s="186" t="s">
        <v>101</v>
      </c>
      <c r="D32" s="190" t="s">
        <v>163</v>
      </c>
    </row>
    <row r="33" spans="2:8" ht="34.5" customHeight="1" thickBot="1">
      <c r="B33" s="195" t="s">
        <v>473</v>
      </c>
      <c r="C33" s="186" t="s">
        <v>202</v>
      </c>
      <c r="D33" s="190" t="s">
        <v>163</v>
      </c>
      <c r="H33" s="180"/>
    </row>
    <row r="34" spans="2:8" ht="36" customHeight="1" thickBot="1">
      <c r="B34" s="195" t="s">
        <v>326</v>
      </c>
      <c r="C34" s="186" t="s">
        <v>203</v>
      </c>
      <c r="D34" s="190" t="s">
        <v>163</v>
      </c>
    </row>
    <row r="35" spans="2:8" ht="29.25" customHeight="1" thickBot="1">
      <c r="B35" s="195" t="s">
        <v>327</v>
      </c>
      <c r="C35" s="186" t="s">
        <v>204</v>
      </c>
      <c r="D35" s="190" t="s">
        <v>163</v>
      </c>
    </row>
    <row r="37" spans="2:8">
      <c r="C37" s="181"/>
    </row>
    <row r="38" spans="2:8">
      <c r="C38" s="182"/>
    </row>
    <row r="39" spans="2:8" ht="30.75" customHeight="1">
      <c r="C39" s="183"/>
    </row>
    <row r="40" spans="2:8">
      <c r="C40" s="180"/>
    </row>
  </sheetData>
  <customSheetViews>
    <customSheetView guid="{23BBA355-E9EB-4838-8D76-4DD9D4B0A822}" hiddenColumns="1" topLeftCell="B31">
      <selection activeCell="H19" sqref="H19"/>
      <pageMargins left="0.75" right="0.75" top="1" bottom="1" header="0.5" footer="0.5"/>
      <pageSetup paperSize="9" orientation="portrait" r:id="rId1"/>
      <headerFooter alignWithMargins="0"/>
    </customSheetView>
    <customSheetView guid="{29736CA9-AFAA-4B91-9381-BED3A6394ADD}" hiddenColumns="1" topLeftCell="B10">
      <selection activeCell="H19" sqref="H19"/>
      <pageMargins left="0.75" right="0.75" top="1" bottom="1" header="0.5" footer="0.5"/>
      <pageSetup paperSize="9" orientation="portrait" r:id="rId2"/>
      <headerFooter alignWithMargins="0"/>
    </customSheetView>
  </customSheetViews>
  <mergeCells count="2">
    <mergeCell ref="B5:B6"/>
    <mergeCell ref="D5:D6"/>
  </mergeCells>
  <phoneticPr fontId="14" type="noConversion"/>
  <conditionalFormatting sqref="A9 A11 A13 A15 A17 A19 A21">
    <cfRule type="expression" dxfId="13" priority="1" stopIfTrue="1">
      <formula>$F9="Brak"</formula>
    </cfRule>
  </conditionalFormatting>
  <conditionalFormatting sqref="A10 A12 A14 A16 A18 A20">
    <cfRule type="expression" dxfId="12" priority="2" stopIfTrue="1">
      <formula>$F10="Brak"</formula>
    </cfRule>
  </conditionalFormatting>
  <conditionalFormatting sqref="B7">
    <cfRule type="cellIs" dxfId="11" priority="5" stopIfTrue="1" operator="equal">
      <formula>"Niekompl."</formula>
    </cfRule>
  </conditionalFormatting>
  <conditionalFormatting sqref="E9:F9 E11:F11">
    <cfRule type="expression" dxfId="10" priority="62" stopIfTrue="1">
      <formula>CELL("wiersz",C9)-TRUNC(CELL("wiersz",C9)/2)*2=0</formula>
    </cfRule>
  </conditionalFormatting>
  <conditionalFormatting sqref="A8">
    <cfRule type="expression" dxfId="9" priority="133" stopIfTrue="1">
      <formula>#REF!="Brak"</formula>
    </cfRule>
  </conditionalFormatting>
  <pageMargins left="0.75" right="0.75" top="1" bottom="1" header="0.5" footer="0.5"/>
  <pageSetup paperSize="9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2"/>
  <sheetViews>
    <sheetView topLeftCell="B1" zoomScaleSheetLayoutView="80" workbookViewId="0">
      <selection activeCell="E46" sqref="E46"/>
    </sheetView>
  </sheetViews>
  <sheetFormatPr defaultRowHeight="12.75"/>
  <cols>
    <col min="1" max="1" width="3.7109375" hidden="1" customWidth="1"/>
    <col min="2" max="2" width="11.5703125" customWidth="1"/>
    <col min="3" max="3" width="75.85546875" customWidth="1"/>
    <col min="4" max="4" width="9.7109375" style="132" customWidth="1"/>
    <col min="5" max="5" width="15.7109375" bestFit="1" customWidth="1"/>
    <col min="6" max="7" width="7.42578125" customWidth="1"/>
    <col min="8" max="8" width="2.7109375" customWidth="1"/>
  </cols>
  <sheetData>
    <row r="1" spans="1:6">
      <c r="A1" s="1"/>
      <c r="B1" s="1"/>
      <c r="C1" s="239" t="str">
        <f>CONCATENATE(Stac!C2," ")</f>
        <v xml:space="preserve">Automatyka i Robotyka - I stopień, PRK 6, studia stacjonarne, profil praktyczny </v>
      </c>
      <c r="D1" s="239"/>
      <c r="E1" s="243"/>
      <c r="F1" s="243"/>
    </row>
    <row r="2" spans="1:6" ht="15.75">
      <c r="A2" s="7"/>
      <c r="B2" s="1"/>
      <c r="C2" s="235" t="s">
        <v>20</v>
      </c>
      <c r="D2" s="240"/>
      <c r="E2" s="244"/>
      <c r="F2" s="244"/>
    </row>
    <row r="3" spans="1:6">
      <c r="A3" s="1"/>
      <c r="B3" s="1"/>
      <c r="C3" s="242" t="str">
        <f ca="1">CONCATENATE("Wersja: ",Stac!D7)</f>
        <v>Wersja: AiR_1st_stac_praktyczny.</v>
      </c>
      <c r="D3" s="242"/>
      <c r="E3" s="245"/>
      <c r="F3" s="245"/>
    </row>
    <row r="4" spans="1:6">
      <c r="A4" s="1"/>
      <c r="B4" s="1"/>
      <c r="C4" s="1"/>
      <c r="D4" s="187"/>
      <c r="E4" s="1"/>
      <c r="F4" s="1"/>
    </row>
    <row r="5" spans="1:6">
      <c r="A5" s="1"/>
      <c r="B5" s="276" t="s">
        <v>452</v>
      </c>
      <c r="C5" s="234" t="s">
        <v>172</v>
      </c>
      <c r="D5" s="278" t="s">
        <v>453</v>
      </c>
    </row>
    <row r="6" spans="1:6">
      <c r="A6" s="19"/>
      <c r="B6" s="277"/>
      <c r="C6" s="252" t="s">
        <v>454</v>
      </c>
      <c r="D6" s="279"/>
    </row>
    <row r="7" spans="1:6" ht="13.5" thickBot="1">
      <c r="A7" s="22" t="s">
        <v>17</v>
      </c>
      <c r="B7" s="48" t="str">
        <f>IF(COUNTA(E8:E37)&gt;ROWS(C8:C37)-COUNTIF(C8:C37,"")-COUNTIF(C8:C37,"???"),"Niekompl.","")</f>
        <v/>
      </c>
      <c r="C7" s="50"/>
      <c r="D7" s="188"/>
    </row>
    <row r="8" spans="1:6" ht="37.15" customHeight="1" thickBot="1">
      <c r="A8" s="9"/>
      <c r="B8" s="184" t="s">
        <v>328</v>
      </c>
      <c r="C8" s="215" t="s">
        <v>205</v>
      </c>
      <c r="D8" s="210" t="s">
        <v>167</v>
      </c>
    </row>
    <row r="9" spans="1:6" ht="42.6" customHeight="1" thickBot="1">
      <c r="A9" s="8"/>
      <c r="B9" s="184" t="s">
        <v>329</v>
      </c>
      <c r="C9" s="186" t="s">
        <v>206</v>
      </c>
      <c r="D9" s="210" t="s">
        <v>167</v>
      </c>
    </row>
    <row r="10" spans="1:6" ht="45" customHeight="1" thickBot="1">
      <c r="A10" s="9"/>
      <c r="B10" s="184" t="s">
        <v>330</v>
      </c>
      <c r="C10" s="212" t="s">
        <v>207</v>
      </c>
      <c r="D10" s="211" t="s">
        <v>166</v>
      </c>
    </row>
    <row r="11" spans="1:6" ht="58.9" customHeight="1" thickBot="1">
      <c r="A11" s="8"/>
      <c r="B11" s="184" t="s">
        <v>331</v>
      </c>
      <c r="C11" s="214" t="s">
        <v>208</v>
      </c>
      <c r="D11" s="210" t="s">
        <v>167</v>
      </c>
    </row>
    <row r="12" spans="1:6" ht="42.6" customHeight="1" thickBot="1">
      <c r="A12" s="9"/>
      <c r="B12" s="184" t="s">
        <v>332</v>
      </c>
      <c r="C12" s="214" t="s">
        <v>209</v>
      </c>
      <c r="D12" s="190" t="s">
        <v>166</v>
      </c>
    </row>
    <row r="13" spans="1:6" ht="29.45" customHeight="1" thickBot="1">
      <c r="A13" s="55"/>
      <c r="B13" s="184" t="s">
        <v>333</v>
      </c>
      <c r="C13" s="214" t="s">
        <v>210</v>
      </c>
      <c r="D13" s="190" t="s">
        <v>164</v>
      </c>
    </row>
    <row r="14" spans="1:6" ht="54" customHeight="1" thickBot="1">
      <c r="A14" s="55"/>
      <c r="B14" s="184" t="s">
        <v>334</v>
      </c>
      <c r="C14" s="214" t="s">
        <v>211</v>
      </c>
      <c r="D14" s="190" t="s">
        <v>166</v>
      </c>
    </row>
    <row r="15" spans="1:6" ht="57.6" customHeight="1" thickBot="1">
      <c r="A15" s="22" t="s">
        <v>17</v>
      </c>
      <c r="B15" s="184" t="s">
        <v>335</v>
      </c>
      <c r="C15" s="214" t="s">
        <v>212</v>
      </c>
      <c r="D15" s="190" t="s">
        <v>167</v>
      </c>
    </row>
    <row r="16" spans="1:6" ht="30.6" customHeight="1" thickBot="1">
      <c r="A16" s="8"/>
      <c r="B16" s="184" t="s">
        <v>336</v>
      </c>
      <c r="C16" s="214" t="s">
        <v>213</v>
      </c>
      <c r="D16" s="190" t="s">
        <v>167</v>
      </c>
    </row>
    <row r="17" spans="1:4" ht="41.45" customHeight="1" thickBot="1">
      <c r="A17" s="9"/>
      <c r="B17" s="184" t="s">
        <v>337</v>
      </c>
      <c r="C17" s="214" t="s">
        <v>102</v>
      </c>
      <c r="D17" s="190" t="s">
        <v>167</v>
      </c>
    </row>
    <row r="18" spans="1:4" ht="39" thickBot="1">
      <c r="A18" s="8"/>
      <c r="B18" s="184" t="s">
        <v>338</v>
      </c>
      <c r="C18" s="214" t="s">
        <v>103</v>
      </c>
      <c r="D18" s="190" t="s">
        <v>167</v>
      </c>
    </row>
    <row r="19" spans="1:4" ht="26.25" thickBot="1">
      <c r="A19" s="9"/>
      <c r="B19" s="184" t="s">
        <v>339</v>
      </c>
      <c r="C19" s="214" t="s">
        <v>104</v>
      </c>
      <c r="D19" s="190" t="s">
        <v>167</v>
      </c>
    </row>
    <row r="20" spans="1:4" ht="26.25" thickBot="1">
      <c r="A20" s="8"/>
      <c r="B20" s="184" t="s">
        <v>340</v>
      </c>
      <c r="C20" s="214" t="s">
        <v>105</v>
      </c>
      <c r="D20" s="190" t="s">
        <v>167</v>
      </c>
    </row>
    <row r="21" spans="1:4" ht="18" customHeight="1" thickBot="1">
      <c r="A21" s="9"/>
      <c r="B21" s="184" t="s">
        <v>341</v>
      </c>
      <c r="C21" s="214" t="s">
        <v>106</v>
      </c>
      <c r="D21" s="190" t="s">
        <v>167</v>
      </c>
    </row>
    <row r="22" spans="1:4" ht="44.45" customHeight="1" thickBot="1">
      <c r="A22" s="8"/>
      <c r="B22" s="184" t="s">
        <v>342</v>
      </c>
      <c r="C22" s="214" t="s">
        <v>107</v>
      </c>
      <c r="D22" s="190" t="s">
        <v>167</v>
      </c>
    </row>
    <row r="23" spans="1:4" ht="59.25" customHeight="1" thickBot="1">
      <c r="A23" s="8"/>
      <c r="B23" s="184" t="s">
        <v>343</v>
      </c>
      <c r="C23" s="214" t="s">
        <v>214</v>
      </c>
      <c r="D23" s="190" t="s">
        <v>166</v>
      </c>
    </row>
    <row r="24" spans="1:4" ht="52.5" customHeight="1" thickBot="1">
      <c r="A24" s="8"/>
      <c r="B24" s="184" t="s">
        <v>344</v>
      </c>
      <c r="C24" s="214" t="s">
        <v>108</v>
      </c>
      <c r="D24" s="190" t="s">
        <v>167</v>
      </c>
    </row>
    <row r="25" spans="1:4" ht="26.25" thickBot="1">
      <c r="A25" s="8"/>
      <c r="B25" s="184" t="s">
        <v>345</v>
      </c>
      <c r="C25" s="214" t="s">
        <v>109</v>
      </c>
      <c r="D25" s="190" t="s">
        <v>167</v>
      </c>
    </row>
    <row r="26" spans="1:4" ht="30.6" customHeight="1" thickBot="1">
      <c r="A26" s="8"/>
      <c r="B26" s="184" t="s">
        <v>346</v>
      </c>
      <c r="C26" s="214" t="s">
        <v>110</v>
      </c>
      <c r="D26" s="190" t="s">
        <v>165</v>
      </c>
    </row>
    <row r="27" spans="1:4" ht="29.45" customHeight="1" thickBot="1">
      <c r="A27" s="8"/>
      <c r="B27" s="184" t="s">
        <v>347</v>
      </c>
      <c r="C27" s="214" t="s">
        <v>111</v>
      </c>
      <c r="D27" s="190" t="s">
        <v>167</v>
      </c>
    </row>
    <row r="28" spans="1:4" ht="28.15" customHeight="1" thickBot="1">
      <c r="A28" s="8"/>
      <c r="B28" s="184" t="s">
        <v>348</v>
      </c>
      <c r="C28" s="214" t="s">
        <v>112</v>
      </c>
      <c r="D28" s="190" t="s">
        <v>167</v>
      </c>
    </row>
    <row r="29" spans="1:4" ht="39" thickBot="1">
      <c r="A29" s="22" t="s">
        <v>17</v>
      </c>
      <c r="B29" s="184" t="s">
        <v>349</v>
      </c>
      <c r="C29" s="214" t="s">
        <v>113</v>
      </c>
      <c r="D29" s="190" t="s">
        <v>167</v>
      </c>
    </row>
    <row r="30" spans="1:4" ht="28.5" customHeight="1" thickBot="1">
      <c r="A30" s="9"/>
      <c r="B30" s="184" t="s">
        <v>350</v>
      </c>
      <c r="C30" s="214" t="s">
        <v>114</v>
      </c>
      <c r="D30" s="190" t="s">
        <v>167</v>
      </c>
    </row>
    <row r="31" spans="1:4" ht="26.25" thickBot="1">
      <c r="A31" s="8"/>
      <c r="B31" s="184" t="s">
        <v>351</v>
      </c>
      <c r="C31" s="214" t="s">
        <v>115</v>
      </c>
      <c r="D31" s="190" t="s">
        <v>167</v>
      </c>
    </row>
    <row r="32" spans="1:4" ht="26.25" thickBot="1">
      <c r="A32" s="9"/>
      <c r="B32" s="184" t="s">
        <v>352</v>
      </c>
      <c r="C32" s="214" t="s">
        <v>116</v>
      </c>
      <c r="D32" s="190" t="s">
        <v>167</v>
      </c>
    </row>
    <row r="33" spans="1:4" ht="39" thickBot="1">
      <c r="A33" s="8"/>
      <c r="B33" s="184" t="s">
        <v>353</v>
      </c>
      <c r="C33" s="214" t="s">
        <v>137</v>
      </c>
      <c r="D33" s="190" t="s">
        <v>167</v>
      </c>
    </row>
    <row r="34" spans="1:4" ht="39" thickBot="1">
      <c r="A34" s="9"/>
      <c r="B34" s="184" t="s">
        <v>354</v>
      </c>
      <c r="C34" s="214" t="s">
        <v>138</v>
      </c>
      <c r="D34" s="190" t="s">
        <v>167</v>
      </c>
    </row>
    <row r="35" spans="1:4" ht="39" thickBot="1">
      <c r="A35" s="8"/>
      <c r="B35" s="184" t="s">
        <v>355</v>
      </c>
      <c r="C35" s="214" t="s">
        <v>117</v>
      </c>
      <c r="D35" s="190" t="s">
        <v>167</v>
      </c>
    </row>
    <row r="36" spans="1:4" ht="39" thickBot="1">
      <c r="A36" s="9"/>
      <c r="B36" s="184" t="s">
        <v>356</v>
      </c>
      <c r="C36" s="214" t="s">
        <v>139</v>
      </c>
      <c r="D36" s="190" t="s">
        <v>167</v>
      </c>
    </row>
    <row r="37" spans="1:4" ht="40.5" customHeight="1" thickBot="1">
      <c r="A37" s="8"/>
      <c r="B37" s="184" t="s">
        <v>357</v>
      </c>
      <c r="C37" s="214" t="s">
        <v>215</v>
      </c>
      <c r="D37" s="190" t="s">
        <v>165</v>
      </c>
    </row>
    <row r="38" spans="1:4" ht="26.25" thickBot="1">
      <c r="B38" s="184" t="s">
        <v>358</v>
      </c>
      <c r="C38" s="214" t="s">
        <v>216</v>
      </c>
      <c r="D38" s="190" t="s">
        <v>165</v>
      </c>
    </row>
    <row r="39" spans="1:4" ht="39" thickBot="1">
      <c r="B39" s="184" t="s">
        <v>359</v>
      </c>
      <c r="C39" s="258" t="s">
        <v>474</v>
      </c>
      <c r="D39" s="190" t="s">
        <v>167</v>
      </c>
    </row>
    <row r="40" spans="1:4" ht="39" thickBot="1">
      <c r="B40" s="184" t="s">
        <v>360</v>
      </c>
      <c r="C40" s="259" t="s">
        <v>475</v>
      </c>
      <c r="D40" s="190" t="s">
        <v>167</v>
      </c>
    </row>
    <row r="41" spans="1:4" ht="27.75" customHeight="1" thickBot="1">
      <c r="B41" s="184" t="s">
        <v>361</v>
      </c>
      <c r="C41" s="260" t="s">
        <v>476</v>
      </c>
      <c r="D41" s="190" t="s">
        <v>167</v>
      </c>
    </row>
    <row r="42" spans="1:4" ht="30.75" customHeight="1" thickBot="1">
      <c r="B42" s="184" t="s">
        <v>362</v>
      </c>
      <c r="C42" s="261" t="s">
        <v>477</v>
      </c>
      <c r="D42" s="190" t="s">
        <v>167</v>
      </c>
    </row>
  </sheetData>
  <customSheetViews>
    <customSheetView guid="{23BBA355-E9EB-4838-8D76-4DD9D4B0A822}" hiddenColumns="1" topLeftCell="B16">
      <selection activeCell="H8" sqref="H8"/>
      <pageMargins left="0.75" right="0.75" top="1" bottom="1" header="0.5" footer="0.5"/>
      <pageSetup paperSize="9" orientation="portrait" horizontalDpi="300" verticalDpi="300" r:id="rId1"/>
      <headerFooter alignWithMargins="0"/>
    </customSheetView>
    <customSheetView guid="{29736CA9-AFAA-4B91-9381-BED3A6394ADD}" hiddenColumns="1" topLeftCell="B28">
      <selection activeCell="C16" sqref="C16"/>
      <pageMargins left="0.75" right="0.75" top="1" bottom="1" header="0.5" footer="0.5"/>
      <pageSetup paperSize="9" orientation="portrait" horizontalDpi="300" verticalDpi="300" r:id="rId2"/>
      <headerFooter alignWithMargins="0"/>
    </customSheetView>
  </customSheetViews>
  <mergeCells count="2">
    <mergeCell ref="B5:B6"/>
    <mergeCell ref="D5:D6"/>
  </mergeCells>
  <phoneticPr fontId="14" type="noConversion"/>
  <conditionalFormatting sqref="A9 A11 A16 A18 A20 A22:A28 A31">
    <cfRule type="expression" dxfId="8" priority="7" stopIfTrue="1">
      <formula>$F9="Brak"</formula>
    </cfRule>
  </conditionalFormatting>
  <conditionalFormatting sqref="A8 A10 A12:A14 A17 A19 A21 A30">
    <cfRule type="expression" dxfId="7" priority="8" stopIfTrue="1">
      <formula>$F8="Brak"</formula>
    </cfRule>
  </conditionalFormatting>
  <conditionalFormatting sqref="B7">
    <cfRule type="cellIs" dxfId="6" priority="11" stopIfTrue="1" operator="equal">
      <formula>"Niekompl."</formula>
    </cfRule>
  </conditionalFormatting>
  <pageMargins left="0.75" right="0.75" top="1" bottom="1" header="0.5" footer="0.5"/>
  <pageSetup paperSize="9" scale="96" orientation="portrait" horizontalDpi="300" verticalDpi="300" r:id="rId3"/>
  <headerFooter alignWithMargins="0"/>
  <rowBreaks count="1" manualBreakCount="1"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F18"/>
  <sheetViews>
    <sheetView topLeftCell="B11" workbookViewId="0">
      <selection activeCell="C21" sqref="C21"/>
    </sheetView>
  </sheetViews>
  <sheetFormatPr defaultRowHeight="12.75"/>
  <cols>
    <col min="1" max="1" width="3.7109375" hidden="1" customWidth="1"/>
    <col min="2" max="2" width="11.5703125" style="132" customWidth="1"/>
    <col min="3" max="3" width="69" customWidth="1"/>
    <col min="4" max="4" width="11.42578125" style="142" customWidth="1"/>
    <col min="5" max="6" width="6.28515625" customWidth="1"/>
    <col min="7" max="7" width="3.42578125" customWidth="1"/>
    <col min="8" max="8" width="2.140625" customWidth="1"/>
  </cols>
  <sheetData>
    <row r="1" spans="1:6">
      <c r="A1" s="1"/>
      <c r="B1" s="192"/>
      <c r="C1" s="239" t="str">
        <f>CONCATENATE(Stac!C2," ")</f>
        <v xml:space="preserve">Automatyka i Robotyka - I stopień, PRK 6, studia stacjonarne, profil praktyczny </v>
      </c>
      <c r="D1" s="239"/>
      <c r="E1" s="243"/>
      <c r="F1" s="243"/>
    </row>
    <row r="2" spans="1:6" ht="15.75">
      <c r="A2" s="7"/>
      <c r="B2" s="192"/>
      <c r="C2" s="235" t="s">
        <v>22</v>
      </c>
      <c r="D2" s="240"/>
      <c r="E2" s="244"/>
      <c r="F2" s="244"/>
    </row>
    <row r="3" spans="1:6">
      <c r="A3" s="1"/>
      <c r="B3" s="192"/>
      <c r="C3" s="242" t="str">
        <f ca="1">CONCATENATE("Wersja: ",Stac!D7)</f>
        <v>Wersja: AiR_1st_stac_praktyczny.</v>
      </c>
      <c r="D3" s="242"/>
      <c r="E3" s="245"/>
      <c r="F3" s="245"/>
    </row>
    <row r="4" spans="1:6">
      <c r="A4" s="1"/>
      <c r="B4" s="192"/>
      <c r="C4" s="147"/>
      <c r="D4" s="196"/>
      <c r="E4" s="246"/>
      <c r="F4" s="1"/>
    </row>
    <row r="5" spans="1:6">
      <c r="A5" s="1"/>
      <c r="B5" s="276" t="s">
        <v>452</v>
      </c>
      <c r="C5" s="234" t="s">
        <v>172</v>
      </c>
      <c r="D5" s="280" t="s">
        <v>455</v>
      </c>
      <c r="E5" s="253"/>
    </row>
    <row r="6" spans="1:6">
      <c r="A6" s="19"/>
      <c r="B6" s="277"/>
      <c r="C6" s="252" t="s">
        <v>456</v>
      </c>
      <c r="D6" s="281"/>
    </row>
    <row r="7" spans="1:6" ht="13.5" thickBot="1">
      <c r="A7" s="22" t="s">
        <v>17</v>
      </c>
      <c r="B7" s="193" t="str">
        <f>IF(COUNTA(E8:E14)&gt;ROWS(C8:C14)-COUNTIF(C8:C14,"")-COUNTIF(C8:C14,"???"),"Niekompl.","")</f>
        <v/>
      </c>
      <c r="C7" s="49"/>
      <c r="D7" s="188"/>
    </row>
    <row r="8" spans="1:6" ht="72" customHeight="1" thickBot="1">
      <c r="A8" s="9"/>
      <c r="B8" s="184" t="s">
        <v>363</v>
      </c>
      <c r="C8" s="216" t="s">
        <v>217</v>
      </c>
      <c r="D8" s="189" t="s">
        <v>168</v>
      </c>
    </row>
    <row r="9" spans="1:6" ht="74.45" customHeight="1" thickBot="1">
      <c r="A9" s="8"/>
      <c r="B9" s="184" t="s">
        <v>364</v>
      </c>
      <c r="C9" s="214" t="s">
        <v>218</v>
      </c>
      <c r="D9" s="190" t="s">
        <v>169</v>
      </c>
    </row>
    <row r="10" spans="1:6" ht="69.75" customHeight="1" thickBot="1">
      <c r="A10" s="9"/>
      <c r="B10" s="184" t="s">
        <v>365</v>
      </c>
      <c r="C10" s="214" t="s">
        <v>219</v>
      </c>
      <c r="D10" s="190" t="s">
        <v>169</v>
      </c>
    </row>
    <row r="11" spans="1:6" ht="89.45" customHeight="1" thickBot="1">
      <c r="A11" s="8"/>
      <c r="B11" s="184" t="s">
        <v>366</v>
      </c>
      <c r="C11" s="217" t="s">
        <v>220</v>
      </c>
      <c r="D11" s="190" t="s">
        <v>170</v>
      </c>
    </row>
    <row r="12" spans="1:6" ht="69.75" customHeight="1" thickBot="1">
      <c r="A12" s="9"/>
      <c r="B12" s="184" t="s">
        <v>367</v>
      </c>
      <c r="C12" s="214" t="s">
        <v>221</v>
      </c>
      <c r="D12" s="190" t="s">
        <v>169</v>
      </c>
    </row>
    <row r="13" spans="1:6" ht="69.75" customHeight="1" thickBot="1">
      <c r="A13" s="8"/>
      <c r="B13" s="184" t="s">
        <v>368</v>
      </c>
      <c r="C13" s="214" t="s">
        <v>222</v>
      </c>
      <c r="D13" s="190" t="s">
        <v>170</v>
      </c>
    </row>
    <row r="14" spans="1:6" ht="90" thickBot="1">
      <c r="A14" s="9"/>
      <c r="B14" s="184" t="s">
        <v>369</v>
      </c>
      <c r="C14" s="214" t="s">
        <v>223</v>
      </c>
      <c r="D14" s="190" t="s">
        <v>170</v>
      </c>
    </row>
    <row r="16" spans="1:6">
      <c r="C16" s="51"/>
    </row>
    <row r="18" ht="31.5" customHeight="1"/>
  </sheetData>
  <customSheetViews>
    <customSheetView guid="{23BBA355-E9EB-4838-8D76-4DD9D4B0A822}" hiddenColumns="1" topLeftCell="B10">
      <selection activeCell="H11" sqref="H11"/>
      <pageMargins left="0.75" right="0.75" top="1" bottom="1" header="0.5" footer="0.5"/>
      <pageSetup paperSize="9" orientation="portrait" horizontalDpi="300" verticalDpi="300" r:id="rId1"/>
      <headerFooter alignWithMargins="0"/>
    </customSheetView>
    <customSheetView guid="{29736CA9-AFAA-4B91-9381-BED3A6394ADD}" hiddenColumns="1" topLeftCell="B1">
      <selection activeCell="H11" sqref="H11"/>
      <pageMargins left="0.75" right="0.75" top="1" bottom="1" header="0.5" footer="0.5"/>
      <pageSetup paperSize="9" orientation="portrait" horizontalDpi="300" verticalDpi="300" r:id="rId2"/>
      <headerFooter alignWithMargins="0"/>
    </customSheetView>
  </customSheetViews>
  <mergeCells count="2">
    <mergeCell ref="B5:B6"/>
    <mergeCell ref="D5:D6"/>
  </mergeCells>
  <phoneticPr fontId="14" type="noConversion"/>
  <conditionalFormatting sqref="A9 A11 A13">
    <cfRule type="expression" dxfId="5" priority="1" stopIfTrue="1">
      <formula>$F9="Brak"</formula>
    </cfRule>
  </conditionalFormatting>
  <conditionalFormatting sqref="A8 A10 A12 A14">
    <cfRule type="expression" dxfId="4" priority="2" stopIfTrue="1">
      <formula>$F8="Brak"</formula>
    </cfRule>
  </conditionalFormatting>
  <conditionalFormatting sqref="B7">
    <cfRule type="cellIs" dxfId="3" priority="5" stopIfTrue="1" operator="equal">
      <formula>"Niekompl."</formula>
    </cfRule>
  </conditionalFormatting>
  <pageMargins left="0.75" right="0.75" top="1" bottom="1" header="0.5" footer="0.5"/>
  <pageSetup paperSize="9" orientation="portrait" horizontalDpi="300" verticalDpi="300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10"/>
  <sheetViews>
    <sheetView workbookViewId="0">
      <selection activeCell="A11" sqref="A11"/>
    </sheetView>
  </sheetViews>
  <sheetFormatPr defaultRowHeight="12.75"/>
  <cols>
    <col min="1" max="1" width="100.42578125" customWidth="1"/>
    <col min="3" max="3" width="27.5703125" customWidth="1"/>
  </cols>
  <sheetData>
    <row r="1" spans="1:1" ht="15.75">
      <c r="A1" s="121" t="s">
        <v>3</v>
      </c>
    </row>
    <row r="2" spans="1:1" ht="76.5">
      <c r="A2" s="115" t="s">
        <v>461</v>
      </c>
    </row>
    <row r="3" spans="1:1" ht="25.5">
      <c r="A3" s="115" t="s">
        <v>463</v>
      </c>
    </row>
    <row r="4" spans="1:1" ht="25.5">
      <c r="A4" s="115" t="s">
        <v>468</v>
      </c>
    </row>
    <row r="5" spans="1:1" ht="38.25">
      <c r="A5" s="115" t="s">
        <v>464</v>
      </c>
    </row>
    <row r="6" spans="1:1" ht="38.25">
      <c r="A6" s="115" t="s">
        <v>466</v>
      </c>
    </row>
    <row r="7" spans="1:1" ht="51">
      <c r="A7" s="115" t="s">
        <v>465</v>
      </c>
    </row>
    <row r="8" spans="1:1">
      <c r="A8" s="115" t="s">
        <v>462</v>
      </c>
    </row>
    <row r="9" spans="1:1">
      <c r="A9" s="115" t="s">
        <v>133</v>
      </c>
    </row>
    <row r="10" spans="1:1">
      <c r="A10" s="115" t="s">
        <v>478</v>
      </c>
    </row>
  </sheetData>
  <customSheetViews>
    <customSheetView guid="{23BBA355-E9EB-4838-8D76-4DD9D4B0A822}">
      <pageMargins left="0.7" right="0.7" top="0.75" bottom="0.75" header="0.3" footer="0.3"/>
      <pageSetup paperSize="9" orientation="landscape" verticalDpi="0" r:id="rId1"/>
    </customSheetView>
    <customSheetView guid="{29736CA9-AFAA-4B91-9381-BED3A6394ADD}">
      <pageMargins left="0.7" right="0.7" top="0.75" bottom="0.75" header="0.3" footer="0.3"/>
      <pageSetup paperSize="9" orientation="landscape" verticalDpi="0" r:id="rId2"/>
    </customSheetView>
  </customSheetViews>
  <phoneticPr fontId="14" type="noConversion"/>
  <pageMargins left="0.7" right="0.7" top="0.75" bottom="0.75" header="0.3" footer="0.3"/>
  <pageSetup paperSize="9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D90"/>
  <sheetViews>
    <sheetView topLeftCell="A2" workbookViewId="0">
      <selection activeCell="C10" sqref="C10"/>
    </sheetView>
  </sheetViews>
  <sheetFormatPr defaultRowHeight="12.75"/>
  <cols>
    <col min="1" max="1" width="37.85546875" style="126" customWidth="1"/>
    <col min="2" max="4" width="25.7109375" style="38" customWidth="1"/>
  </cols>
  <sheetData>
    <row r="1" spans="1:4" ht="22.5" customHeight="1">
      <c r="A1" s="282" t="s">
        <v>447</v>
      </c>
      <c r="B1" s="283"/>
      <c r="C1" s="283"/>
      <c r="D1" s="283"/>
    </row>
    <row r="2" spans="1:4" s="123" customFormat="1">
      <c r="A2" s="130" t="s">
        <v>446</v>
      </c>
      <c r="B2" s="60" t="s">
        <v>18</v>
      </c>
      <c r="C2" s="60" t="s">
        <v>21</v>
      </c>
      <c r="D2" s="60" t="s">
        <v>19</v>
      </c>
    </row>
    <row r="3" spans="1:4" s="123" customFormat="1">
      <c r="A3" s="130" t="s">
        <v>91</v>
      </c>
      <c r="B3" s="60"/>
      <c r="C3" s="60"/>
      <c r="D3" s="60"/>
    </row>
    <row r="4" spans="1:4" s="1" customFormat="1">
      <c r="A4" s="131" t="str">
        <f>Stac!C9</f>
        <v>Semestr 1:</v>
      </c>
      <c r="B4" s="124"/>
      <c r="C4" s="124"/>
      <c r="D4" s="124"/>
    </row>
    <row r="5" spans="1:4" s="1" customFormat="1" hidden="1">
      <c r="A5" s="129" t="str">
        <f>Stac!C10</f>
        <v>Moduł kształcenia</v>
      </c>
      <c r="B5" s="124"/>
      <c r="C5" s="124"/>
      <c r="D5" s="124"/>
    </row>
    <row r="6" spans="1:4" ht="25.5" customHeight="1">
      <c r="A6" s="129" t="str">
        <f>Stac!C11</f>
        <v>Analiza matematyczna</v>
      </c>
      <c r="B6" s="124" t="str">
        <f>CONCATENATE(IF(ISERR(FIND(Opis_efektów_inż!$D$5,Stac!$R11))=FALSE,CONCATENATE(Opis_efektów_inż!$A$5,", "),""),IF(ISERR(FIND(Opis_efektów_inż!$D$6,Stac!$R11))=FALSE,CONCATENATE(Opis_efektów_inż!$A$6,", "),""),IF(ISERR(FIND(Opis_efektów_inż!$D$7,Stac!$R11))=FALSE,CONCATENATE(Opis_efektów_inż!$A$7,", "),""),IF(ISERR(FIND(Opis_efektów_inż!$D$8,Stac!$R11))=FALSE,CONCATENATE(Opis_efektów_inż!$A$8,", "),""))</f>
        <v/>
      </c>
      <c r="C6" s="125" t="str">
        <f>CONCATENATE(IF(ISERR(FIND(Opis_efektów_inż!$D$10,Stac!$S11))=FALSE,CONCATENATE(Opis_efektów_inż!$A$10,", "),""),IF(ISERR(FIND(Opis_efektów_inż!$D$11,Stac!$S11))=FALSE,CONCATENATE(Opis_efektów_inż!$A$11,", "),""),IF(ISERR(FIND(Opis_efektów_inż!$D$12,Stac!$S11))=FALSE,CONCATENATE(Opis_efektów_inż!$A$12,", "),""),IF(ISERR(FIND(Opis_efektów_inż!$D$13,Stac!$S11))=FALSE,CONCATENATE(Opis_efektów_inż!$A$13,", "),""),IF(ISERR(FIND(Opis_efektów_inż!$D$14,Stac!$S11))=FALSE,CONCATENATE(Opis_efektów_inż!$A$14,", "),""),IF(ISERR(FIND(Opis_efektów_inż!$D$15,Stac!$S11))=FALSE,CONCATENATE(Opis_efektów_inż!$A$15,", "),""),IF(ISERR(FIND(Opis_efektów_inż!$D$16,Stac!$S11))=FALSE,CONCATENATE(Opis_efektów_inż!$A$16,", "),""),IF(ISERR(FIND(Opis_efektów_inż!$D$17,Stac!$S11))=FALSE,CONCATENATE(Opis_efektów_inż!$A$17,", "),""),IF(ISERR(FIND(Opis_efektów_inż!$D$18,Stac!$S11))=FALSE,CONCATENATE(Opis_efektów_inż!$A$18,", "),""),IF(ISERR(FIND(Opis_efektów_inż!$D$19,Stac!$S11))=FALSE,CONCATENATE(Opis_efektów_inż!$A$19,", "),""),IF(ISERR(FIND(Opis_efektów_inż!$D$20,Stac!$S11))=FALSE,CONCATENATE(Opis_efektów_inż!$A$20,", "),""),IF(ISERR(FIND(Opis_efektów_inż!$D$21,Stac!$S11))=FALSE,CONCATENATE(Opis_efektów_inż!$A$21,", "),""),IF(ISERR(FIND(Opis_efektów_inż!$D$22,Stac!$S11))=FALSE,CONCATENATE(Opis_efektów_inż!$A$22,", "),""),IF(ISERR(FIND(Opis_efektów_inż!$D$23,Stac!$S11))=FALSE,CONCATENATE(Opis_efektów_inż!$A$23,", "),""),IF(ISERR(FIND(Opis_efektów_inż!$D$24,Stac!$S11))=FALSE,CONCATENATE(Opis_efektów_inż!$A$24,", "),""),IF(ISERR(FIND(Opis_efektów_inż!$D$25,Stac!$S11))=FALSE,CONCATENATE(Opis_efektów_inż!$A$25,", "),""),IF(ISERR(FIND(Opis_efektów_inż!$D$26,Stac!$S11))=FALSE,CONCATENATE(Opis_efektów_inż!$A$26,", "),""),IF(ISERR(FIND(Opis_efektów_inż!$D$27,Stac!$S11))=FALSE,CONCATENATE(Opis_efektów_inż!$A$27,", "),""),IF(ISERR(FIND(Opis_efektów_inż!$D$28,Stac!$S11))=FALSE,CONCATENATE(Opis_efektów_inż!$A$28,", "),""),IF(ISERR(FIND(Opis_efektów_inż!$D$29,Stac!$S11))=FALSE,CONCATENATE(Opis_efektów_inż!$A$29,", "),""),IF(ISERR(FIND(Opis_efektów_inż!$D$30,Stac!$S11))=FALSE,CONCATENATE(Opis_efektów_inż!$A$30,", "),""),IF(ISERR(FIND(Opis_efektów_inż!$D$31,Stac!$S11))=FALSE,CONCATENATE(Opis_efektów_inż!$A$31,", "),""),IF(ISERR(FIND(Opis_efektów_inż!$D$32,Stac!$S11))=FALSE,CONCATENATE(Opis_efektów_inż!$A$32,", "),""))</f>
        <v/>
      </c>
      <c r="D6" s="124"/>
    </row>
    <row r="7" spans="1:4">
      <c r="A7" s="129" t="str">
        <f>Stac!C12</f>
        <v>Podstawy informatyki</v>
      </c>
      <c r="B7" s="124" t="str">
        <f>CONCATENATE(IF(ISERR(FIND(Opis_efektów_inż!$D$5,Stac!$R12))=FALSE,CONCATENATE(Opis_efektów_inż!$A$5,", "),""),IF(ISERR(FIND(Opis_efektów_inż!$D$6,Stac!$R12))=FALSE,CONCATENATE(Opis_efektów_inż!$A$6,", "),""),IF(ISERR(FIND(Opis_efektów_inż!$D$7,Stac!$R12))=FALSE,CONCATENATE(Opis_efektów_inż!$A$7,", "),""),IF(ISERR(FIND(Opis_efektów_inż!$D$8,Stac!$R12))=FALSE,CONCATENATE(Opis_efektów_inż!$A$8,", "),""))</f>
        <v/>
      </c>
      <c r="C7" s="125" t="str">
        <f>CONCATENATE(IF(ISERR(FIND(Opis_efektów_inż!$D$10,Stac!$S12))=FALSE,CONCATENATE(Opis_efektów_inż!$A$10,", "),""),IF(ISERR(FIND(Opis_efektów_inż!$D$11,Stac!$S12))=FALSE,CONCATENATE(Opis_efektów_inż!$A$11,", "),""),IF(ISERR(FIND(Opis_efektów_inż!$D$12,Stac!$S12))=FALSE,CONCATENATE(Opis_efektów_inż!$A$12,", "),""),IF(ISERR(FIND(Opis_efektów_inż!$D$13,Stac!$S12))=FALSE,CONCATENATE(Opis_efektów_inż!$A$13,", "),""),IF(ISERR(FIND(Opis_efektów_inż!$D$14,Stac!$S12))=FALSE,CONCATENATE(Opis_efektów_inż!$A$14,", "),""),IF(ISERR(FIND(Opis_efektów_inż!$D$15,Stac!$S12))=FALSE,CONCATENATE(Opis_efektów_inż!$A$15,", "),""),IF(ISERR(FIND(Opis_efektów_inż!$D$16,Stac!$S12))=FALSE,CONCATENATE(Opis_efektów_inż!$A$16,", "),""),IF(ISERR(FIND(Opis_efektów_inż!$D$17,Stac!$S12))=FALSE,CONCATENATE(Opis_efektów_inż!$A$17,", "),""),IF(ISERR(FIND(Opis_efektów_inż!$D$18,Stac!$S12))=FALSE,CONCATENATE(Opis_efektów_inż!$A$18,", "),""),IF(ISERR(FIND(Opis_efektów_inż!$D$19,Stac!$S12))=FALSE,CONCATENATE(Opis_efektów_inż!$A$19,", "),""),IF(ISERR(FIND(Opis_efektów_inż!$D$20,Stac!$S12))=FALSE,CONCATENATE(Opis_efektów_inż!$A$20,", "),""),IF(ISERR(FIND(Opis_efektów_inż!$D$21,Stac!$S12))=FALSE,CONCATENATE(Opis_efektów_inż!$A$21,", "),""),IF(ISERR(FIND(Opis_efektów_inż!$D$22,Stac!$S12))=FALSE,CONCATENATE(Opis_efektów_inż!$A$22,", "),""),IF(ISERR(FIND(Opis_efektów_inż!$D$23,Stac!$S12))=FALSE,CONCATENATE(Opis_efektów_inż!$A$23,", "),""),IF(ISERR(FIND(Opis_efektów_inż!$D$24,Stac!$S12))=FALSE,CONCATENATE(Opis_efektów_inż!$A$24,", "),""),IF(ISERR(FIND(Opis_efektów_inż!$D$25,Stac!$S12))=FALSE,CONCATENATE(Opis_efektów_inż!$A$25,", "),""),IF(ISERR(FIND(Opis_efektów_inż!$D$26,Stac!$S12))=FALSE,CONCATENATE(Opis_efektów_inż!$A$26,", "),""),IF(ISERR(FIND(Opis_efektów_inż!$D$27,Stac!$S12))=FALSE,CONCATENATE(Opis_efektów_inż!$A$27,", "),""),IF(ISERR(FIND(Opis_efektów_inż!$D$28,Stac!$S12))=FALSE,CONCATENATE(Opis_efektów_inż!$A$28,", "),""),IF(ISERR(FIND(Opis_efektów_inż!$D$29,Stac!$S12))=FALSE,CONCATENATE(Opis_efektów_inż!$A$29,", "),""),IF(ISERR(FIND(Opis_efektów_inż!$D$30,Stac!$S12))=FALSE,CONCATENATE(Opis_efektów_inż!$A$30,", "),""),IF(ISERR(FIND(Opis_efektów_inż!$D$31,Stac!$S12))=FALSE,CONCATENATE(Opis_efektów_inż!$A$31,", "),""),IF(ISERR(FIND(Opis_efektów_inż!$D$32,Stac!$S12))=FALSE,CONCATENATE(Opis_efektów_inż!$A$32,", "),""))</f>
        <v/>
      </c>
      <c r="D7" s="124"/>
    </row>
    <row r="8" spans="1:4">
      <c r="A8" s="129" t="str">
        <f>Stac!C13</f>
        <v>Algebra z geometrią</v>
      </c>
      <c r="B8" s="124" t="str">
        <f>CONCATENATE(IF(ISERR(FIND(Opis_efektów_inż!$D$5,Stac!$R13))=FALSE,CONCATENATE(Opis_efektów_inż!$A$5,", "),""),IF(ISERR(FIND(Opis_efektów_inż!$D$6,Stac!$R13))=FALSE,CONCATENATE(Opis_efektów_inż!$A$6,", "),""),IF(ISERR(FIND(Opis_efektów_inż!$D$7,Stac!$R13))=FALSE,CONCATENATE(Opis_efektów_inż!$A$7,", "),""),IF(ISERR(FIND(Opis_efektów_inż!$D$8,Stac!$R13))=FALSE,CONCATENATE(Opis_efektów_inż!$A$8,", "),""))</f>
        <v/>
      </c>
      <c r="C8" s="125" t="str">
        <f>CONCATENATE(IF(ISERR(FIND(Opis_efektów_inż!$D$10,Stac!$S13))=FALSE,CONCATENATE(Opis_efektów_inż!$A$10,", "),""),IF(ISERR(FIND(Opis_efektów_inż!$D$11,Stac!$S13))=FALSE,CONCATENATE(Opis_efektów_inż!$A$11,", "),""),IF(ISERR(FIND(Opis_efektów_inż!$D$12,Stac!$S13))=FALSE,CONCATENATE(Opis_efektów_inż!$A$12,", "),""),IF(ISERR(FIND(Opis_efektów_inż!$D$13,Stac!$S13))=FALSE,CONCATENATE(Opis_efektów_inż!$A$13,", "),""),IF(ISERR(FIND(Opis_efektów_inż!$D$14,Stac!$S13))=FALSE,CONCATENATE(Opis_efektów_inż!$A$14,", "),""),IF(ISERR(FIND(Opis_efektów_inż!$D$15,Stac!$S13))=FALSE,CONCATENATE(Opis_efektów_inż!$A$15,", "),""),IF(ISERR(FIND(Opis_efektów_inż!$D$16,Stac!$S13))=FALSE,CONCATENATE(Opis_efektów_inż!$A$16,", "),""),IF(ISERR(FIND(Opis_efektów_inż!$D$17,Stac!$S13))=FALSE,CONCATENATE(Opis_efektów_inż!$A$17,", "),""),IF(ISERR(FIND(Opis_efektów_inż!$D$18,Stac!$S13))=FALSE,CONCATENATE(Opis_efektów_inż!$A$18,", "),""),IF(ISERR(FIND(Opis_efektów_inż!$D$19,Stac!$S13))=FALSE,CONCATENATE(Opis_efektów_inż!$A$19,", "),""),IF(ISERR(FIND(Opis_efektów_inż!$D$20,Stac!$S13))=FALSE,CONCATENATE(Opis_efektów_inż!$A$20,", "),""),IF(ISERR(FIND(Opis_efektów_inż!$D$21,Stac!$S13))=FALSE,CONCATENATE(Opis_efektów_inż!$A$21,", "),""),IF(ISERR(FIND(Opis_efektów_inż!$D$22,Stac!$S13))=FALSE,CONCATENATE(Opis_efektów_inż!$A$22,", "),""),IF(ISERR(FIND(Opis_efektów_inż!$D$23,Stac!$S13))=FALSE,CONCATENATE(Opis_efektów_inż!$A$23,", "),""),IF(ISERR(FIND(Opis_efektów_inż!$D$24,Stac!$S13))=FALSE,CONCATENATE(Opis_efektów_inż!$A$24,", "),""),IF(ISERR(FIND(Opis_efektów_inż!$D$25,Stac!$S13))=FALSE,CONCATENATE(Opis_efektów_inż!$A$25,", "),""),IF(ISERR(FIND(Opis_efektów_inż!$D$26,Stac!$S13))=FALSE,CONCATENATE(Opis_efektów_inż!$A$26,", "),""),IF(ISERR(FIND(Opis_efektów_inż!$D$27,Stac!$S13))=FALSE,CONCATENATE(Opis_efektów_inż!$A$27,", "),""),IF(ISERR(FIND(Opis_efektów_inż!$D$28,Stac!$S13))=FALSE,CONCATENATE(Opis_efektów_inż!$A$28,", "),""),IF(ISERR(FIND(Opis_efektów_inż!$D$29,Stac!$S13))=FALSE,CONCATENATE(Opis_efektów_inż!$A$29,", "),""),IF(ISERR(FIND(Opis_efektów_inż!$D$30,Stac!$S13))=FALSE,CONCATENATE(Opis_efektów_inż!$A$30,", "),""),IF(ISERR(FIND(Opis_efektów_inż!$D$31,Stac!$S13))=FALSE,CONCATENATE(Opis_efektów_inż!$A$31,", "),""),IF(ISERR(FIND(Opis_efektów_inż!$D$32,Stac!$S13))=FALSE,CONCATENATE(Opis_efektów_inż!$A$32,", "),""))</f>
        <v/>
      </c>
      <c r="D8" s="124"/>
    </row>
    <row r="9" spans="1:4">
      <c r="A9" s="129" t="str">
        <f>Stac!C14</f>
        <v>Probabilistyka i statystyka</v>
      </c>
      <c r="B9" s="124" t="str">
        <f>CONCATENATE(IF(ISERR(FIND(Opis_efektów_inż!$D$5,Stac!$R14))=FALSE,CONCATENATE(Opis_efektów_inż!$A$5,", "),""),IF(ISERR(FIND(Opis_efektów_inż!$D$6,Stac!$R14))=FALSE,CONCATENATE(Opis_efektów_inż!$A$6,", "),""),IF(ISERR(FIND(Opis_efektów_inż!$D$7,Stac!$R14))=FALSE,CONCATENATE(Opis_efektów_inż!$A$7,", "),""),IF(ISERR(FIND(Opis_efektów_inż!$D$8,Stac!$R14))=FALSE,CONCATENATE(Opis_efektów_inż!$A$8,", "),""))</f>
        <v/>
      </c>
      <c r="C9" s="125" t="str">
        <f>CONCATENATE(IF(ISERR(FIND(Opis_efektów_inż!$D$10,Stac!$S14))=FALSE,CONCATENATE(Opis_efektów_inż!$A$10,", "),""),IF(ISERR(FIND(Opis_efektów_inż!$D$11,Stac!$S14))=FALSE,CONCATENATE(Opis_efektów_inż!$A$11,", "),""),IF(ISERR(FIND(Opis_efektów_inż!$D$12,Stac!$S14))=FALSE,CONCATENATE(Opis_efektów_inż!$A$12,", "),""),IF(ISERR(FIND(Opis_efektów_inż!$D$13,Stac!$S14))=FALSE,CONCATENATE(Opis_efektów_inż!$A$13,", "),""),IF(ISERR(FIND(Opis_efektów_inż!$D$14,Stac!$S14))=FALSE,CONCATENATE(Opis_efektów_inż!$A$14,", "),""),IF(ISERR(FIND(Opis_efektów_inż!$D$15,Stac!$S14))=FALSE,CONCATENATE(Opis_efektów_inż!$A$15,", "),""),IF(ISERR(FIND(Opis_efektów_inż!$D$16,Stac!$S14))=FALSE,CONCATENATE(Opis_efektów_inż!$A$16,", "),""),IF(ISERR(FIND(Opis_efektów_inż!$D$17,Stac!$S14))=FALSE,CONCATENATE(Opis_efektów_inż!$A$17,", "),""),IF(ISERR(FIND(Opis_efektów_inż!$D$18,Stac!$S14))=FALSE,CONCATENATE(Opis_efektów_inż!$A$18,", "),""),IF(ISERR(FIND(Opis_efektów_inż!$D$19,Stac!$S14))=FALSE,CONCATENATE(Opis_efektów_inż!$A$19,", "),""),IF(ISERR(FIND(Opis_efektów_inż!$D$20,Stac!$S14))=FALSE,CONCATENATE(Opis_efektów_inż!$A$20,", "),""),IF(ISERR(FIND(Opis_efektów_inż!$D$21,Stac!$S14))=FALSE,CONCATENATE(Opis_efektów_inż!$A$21,", "),""),IF(ISERR(FIND(Opis_efektów_inż!$D$22,Stac!$S14))=FALSE,CONCATENATE(Opis_efektów_inż!$A$22,", "),""),IF(ISERR(FIND(Opis_efektów_inż!$D$23,Stac!$S14))=FALSE,CONCATENATE(Opis_efektów_inż!$A$23,", "),""),IF(ISERR(FIND(Opis_efektów_inż!$D$24,Stac!$S14))=FALSE,CONCATENATE(Opis_efektów_inż!$A$24,", "),""),IF(ISERR(FIND(Opis_efektów_inż!$D$25,Stac!$S14))=FALSE,CONCATENATE(Opis_efektów_inż!$A$25,", "),""),IF(ISERR(FIND(Opis_efektów_inż!$D$26,Stac!$S14))=FALSE,CONCATENATE(Opis_efektów_inż!$A$26,", "),""),IF(ISERR(FIND(Opis_efektów_inż!$D$27,Stac!$S14))=FALSE,CONCATENATE(Opis_efektów_inż!$A$27,", "),""),IF(ISERR(FIND(Opis_efektów_inż!$D$28,Stac!$S14))=FALSE,CONCATENATE(Opis_efektów_inż!$A$28,", "),""),IF(ISERR(FIND(Opis_efektów_inż!$D$29,Stac!$S14))=FALSE,CONCATENATE(Opis_efektów_inż!$A$29,", "),""),IF(ISERR(FIND(Opis_efektów_inż!$D$30,Stac!$S14))=FALSE,CONCATENATE(Opis_efektów_inż!$A$30,", "),""),IF(ISERR(FIND(Opis_efektów_inż!$D$31,Stac!$S14))=FALSE,CONCATENATE(Opis_efektów_inż!$A$31,", "),""),IF(ISERR(FIND(Opis_efektów_inż!$D$32,Stac!$S14))=FALSE,CONCATENATE(Opis_efektów_inż!$A$32,", "),""))</f>
        <v/>
      </c>
      <c r="D9" s="124"/>
    </row>
    <row r="10" spans="1:4" ht="51">
      <c r="A10" s="129" t="str">
        <f>Stac!C15</f>
        <v>Przedmiot obieralny 1 - nauki społeczne:  Zarządzanie mikro i małym przedsiębiorstwem / Zarządzanie projektami</v>
      </c>
      <c r="B10" s="124" t="str">
        <f>CONCATENATE(IF(ISERR(FIND(Opis_efektów_inż!$D$5,Stac!$R15))=FALSE,CONCATENATE(Opis_efektów_inż!$A$5,", "),""),IF(ISERR(FIND(Opis_efektów_inż!$D$6,Stac!$R15))=FALSE,CONCATENATE(Opis_efektów_inż!$A$6,", "),""),IF(ISERR(FIND(Opis_efektów_inż!$D$7,Stac!$R15))=FALSE,CONCATENATE(Opis_efektów_inż!$A$7,", "),""),IF(ISERR(FIND(Opis_efektów_inż!$D$8,Stac!$R15))=FALSE,CONCATENATE(Opis_efektów_inż!$A$8,", "),""))</f>
        <v xml:space="preserve">K1P_W25, K1P_W27, </v>
      </c>
      <c r="C10" s="125" t="str">
        <f>CONCATENATE(IF(ISERR(FIND(Opis_efektów_inż!$D$10,Stac!$S15))=FALSE,CONCATENATE(Opis_efektów_inż!$A$10,", "),""),IF(ISERR(FIND(Opis_efektów_inż!$D$11,Stac!$S15))=FALSE,CONCATENATE(Opis_efektów_inż!$A$11,", "),""),IF(ISERR(FIND(Opis_efektów_inż!$D$12,Stac!$S15))=FALSE,CONCATENATE(Opis_efektów_inż!$A$12,", "),""),IF(ISERR(FIND(Opis_efektów_inż!$D$13,Stac!$S15))=FALSE,CONCATENATE(Opis_efektów_inż!$A$13,", "),""),IF(ISERR(FIND(Opis_efektów_inż!$D$14,Stac!$S15))=FALSE,CONCATENATE(Opis_efektów_inż!$A$14,", "),""),IF(ISERR(FIND(Opis_efektów_inż!$D$15,Stac!$S15))=FALSE,CONCATENATE(Opis_efektów_inż!$A$15,", "),""),IF(ISERR(FIND(Opis_efektów_inż!$D$16,Stac!$S15))=FALSE,CONCATENATE(Opis_efektów_inż!$A$16,", "),""),IF(ISERR(FIND(Opis_efektów_inż!$D$17,Stac!$S15))=FALSE,CONCATENATE(Opis_efektów_inż!$A$17,", "),""),IF(ISERR(FIND(Opis_efektów_inż!$D$18,Stac!$S15))=FALSE,CONCATENATE(Opis_efektów_inż!$A$18,", "),""),IF(ISERR(FIND(Opis_efektów_inż!$D$19,Stac!$S15))=FALSE,CONCATENATE(Opis_efektów_inż!$A$19,", "),""),IF(ISERR(FIND(Opis_efektów_inż!$D$20,Stac!$S15))=FALSE,CONCATENATE(Opis_efektów_inż!$A$20,", "),""),IF(ISERR(FIND(Opis_efektów_inż!$D$21,Stac!$S15))=FALSE,CONCATENATE(Opis_efektów_inż!$A$21,", "),""),IF(ISERR(FIND(Opis_efektów_inż!$D$22,Stac!$S15))=FALSE,CONCATENATE(Opis_efektów_inż!$A$22,", "),""),IF(ISERR(FIND(Opis_efektów_inż!$D$23,Stac!$S15))=FALSE,CONCATENATE(Opis_efektów_inż!$A$23,", "),""),IF(ISERR(FIND(Opis_efektów_inż!$D$24,Stac!$S15))=FALSE,CONCATENATE(Opis_efektów_inż!$A$24,", "),""),IF(ISERR(FIND(Opis_efektów_inż!$D$25,Stac!$S15))=FALSE,CONCATENATE(Opis_efektów_inż!$A$25,", "),""),IF(ISERR(FIND(Opis_efektów_inż!$D$26,Stac!$S15))=FALSE,CONCATENATE(Opis_efektów_inż!$A$26,", "),""),IF(ISERR(FIND(Opis_efektów_inż!$D$27,Stac!$S15))=FALSE,CONCATENATE(Opis_efektów_inż!$A$27,", "),""),IF(ISERR(FIND(Opis_efektów_inż!$D$28,Stac!$S15))=FALSE,CONCATENATE(Opis_efektów_inż!$A$28,", "),""),IF(ISERR(FIND(Opis_efektów_inż!$D$29,Stac!$S15))=FALSE,CONCATENATE(Opis_efektów_inż!$A$29,", "),""),IF(ISERR(FIND(Opis_efektów_inż!$D$30,Stac!$S15))=FALSE,CONCATENATE(Opis_efektów_inż!$A$30,", "),""),IF(ISERR(FIND(Opis_efektów_inż!$D$31,Stac!$S15))=FALSE,CONCATENATE(Opis_efektów_inż!$A$31,", "),""),IF(ISERR(FIND(Opis_efektów_inż!$D$32,Stac!$S15))=FALSE,CONCATENATE(Opis_efektów_inż!$A$32,", "),""))</f>
        <v xml:space="preserve">K1P_U20, </v>
      </c>
      <c r="D10" s="124"/>
    </row>
    <row r="11" spans="1:4" ht="54.6" customHeight="1">
      <c r="A11" s="129" t="str">
        <f>Stac!C16</f>
        <v>Technologie informacyjne</v>
      </c>
      <c r="B11" s="124" t="str">
        <f>CONCATENATE(IF(ISERR(FIND(Opis_efektów_inż!$D$5,Stac!$R16))=FALSE,CONCATENATE(Opis_efektów_inż!$A$5,", "),""),IF(ISERR(FIND(Opis_efektów_inż!$D$6,Stac!$R16))=FALSE,CONCATENATE(Opis_efektów_inż!$A$6,", "),""),IF(ISERR(FIND(Opis_efektów_inż!$D$7,Stac!$R16))=FALSE,CONCATENATE(Opis_efektów_inż!$A$7,", "),""),IF(ISERR(FIND(Opis_efektów_inż!$D$8,Stac!$R16))=FALSE,CONCATENATE(Opis_efektów_inż!$A$8,", "),""))</f>
        <v/>
      </c>
      <c r="C11" s="125" t="str">
        <f>CONCATENATE(IF(ISERR(FIND(Opis_efektów_inż!$D$10,Stac!$S16))=FALSE,CONCATENATE(Opis_efektów_inż!$A$10,", "),""),IF(ISERR(FIND(Opis_efektów_inż!$D$11,Stac!$S16))=FALSE,CONCATENATE(Opis_efektów_inż!$A$11,", "),""),IF(ISERR(FIND(Opis_efektów_inż!$D$12,Stac!$S16))=FALSE,CONCATENATE(Opis_efektów_inż!$A$12,", "),""),IF(ISERR(FIND(Opis_efektów_inż!$D$13,Stac!$S16))=FALSE,CONCATENATE(Opis_efektów_inż!$A$13,", "),""),IF(ISERR(FIND(Opis_efektów_inż!$D$14,Stac!$S16))=FALSE,CONCATENATE(Opis_efektów_inż!$A$14,", "),""),IF(ISERR(FIND(Opis_efektów_inż!$D$15,Stac!$S16))=FALSE,CONCATENATE(Opis_efektów_inż!$A$15,", "),""),IF(ISERR(FIND(Opis_efektów_inż!$D$16,Stac!$S16))=FALSE,CONCATENATE(Opis_efektów_inż!$A$16,", "),""),IF(ISERR(FIND(Opis_efektów_inż!$D$17,Stac!$S16))=FALSE,CONCATENATE(Opis_efektów_inż!$A$17,", "),""),IF(ISERR(FIND(Opis_efektów_inż!$D$18,Stac!$S16))=FALSE,CONCATENATE(Opis_efektów_inż!$A$18,", "),""),IF(ISERR(FIND(Opis_efektów_inż!$D$19,Stac!$S16))=FALSE,CONCATENATE(Opis_efektów_inż!$A$19,", "),""),IF(ISERR(FIND(Opis_efektów_inż!$D$20,Stac!$S16))=FALSE,CONCATENATE(Opis_efektów_inż!$A$20,", "),""),IF(ISERR(FIND(Opis_efektów_inż!$D$21,Stac!$S16))=FALSE,CONCATENATE(Opis_efektów_inż!$A$21,", "),""),IF(ISERR(FIND(Opis_efektów_inż!$D$22,Stac!$S16))=FALSE,CONCATENATE(Opis_efektów_inż!$A$22,", "),""),IF(ISERR(FIND(Opis_efektów_inż!$D$23,Stac!$S16))=FALSE,CONCATENATE(Opis_efektów_inż!$A$23,", "),""),IF(ISERR(FIND(Opis_efektów_inż!$D$24,Stac!$S16))=FALSE,CONCATENATE(Opis_efektów_inż!$A$24,", "),""),IF(ISERR(FIND(Opis_efektów_inż!$D$25,Stac!$S16))=FALSE,CONCATENATE(Opis_efektów_inż!$A$25,", "),""),IF(ISERR(FIND(Opis_efektów_inż!$D$26,Stac!$S16))=FALSE,CONCATENATE(Opis_efektów_inż!$A$26,", "),""),IF(ISERR(FIND(Opis_efektów_inż!$D$27,Stac!$S16))=FALSE,CONCATENATE(Opis_efektów_inż!$A$27,", "),""),IF(ISERR(FIND(Opis_efektów_inż!$D$28,Stac!$S16))=FALSE,CONCATENATE(Opis_efektów_inż!$A$28,", "),""),IF(ISERR(FIND(Opis_efektów_inż!$D$29,Stac!$S16))=FALSE,CONCATENATE(Opis_efektów_inż!$A$29,", "),""),IF(ISERR(FIND(Opis_efektów_inż!$D$30,Stac!$S16))=FALSE,CONCATENATE(Opis_efektów_inż!$A$30,", "),""),IF(ISERR(FIND(Opis_efektów_inż!$D$31,Stac!$S16))=FALSE,CONCATENATE(Opis_efektów_inż!$A$31,", "),""),IF(ISERR(FIND(Opis_efektów_inż!$D$32,Stac!$S16))=FALSE,CONCATENATE(Opis_efektów_inż!$A$32,", "),""))</f>
        <v/>
      </c>
      <c r="D11" s="124"/>
    </row>
    <row r="12" spans="1:4" ht="25.5" customHeight="1">
      <c r="A12" s="129" t="str">
        <f>Stac!C17</f>
        <v>Ergonomia</v>
      </c>
      <c r="B12" s="124" t="str">
        <f>CONCATENATE(IF(ISERR(FIND(Opis_efektów_inż!$D$5,Stac!$R17))=FALSE,CONCATENATE(Opis_efektów_inż!$A$5,", "),""),IF(ISERR(FIND(Opis_efektów_inż!$D$6,Stac!$R17))=FALSE,CONCATENATE(Opis_efektów_inż!$A$6,", "),""),IF(ISERR(FIND(Opis_efektów_inż!$D$7,Stac!$R17))=FALSE,CONCATENATE(Opis_efektów_inż!$A$7,", "),""),IF(ISERR(FIND(Opis_efektów_inż!$D$8,Stac!$R17))=FALSE,CONCATENATE(Opis_efektów_inż!$A$8,", "),""))</f>
        <v/>
      </c>
      <c r="C12" s="125" t="str">
        <f>CONCATENATE(IF(ISERR(FIND(Opis_efektów_inż!$D$10,Stac!$S17))=FALSE,CONCATENATE(Opis_efektów_inż!$A$10,", "),""),IF(ISERR(FIND(Opis_efektów_inż!$D$11,Stac!$S17))=FALSE,CONCATENATE(Opis_efektów_inż!$A$11,", "),""),IF(ISERR(FIND(Opis_efektów_inż!$D$12,Stac!$S17))=FALSE,CONCATENATE(Opis_efektów_inż!$A$12,", "),""),IF(ISERR(FIND(Opis_efektów_inż!$D$13,Stac!$S17))=FALSE,CONCATENATE(Opis_efektów_inż!$A$13,", "),""),IF(ISERR(FIND(Opis_efektów_inż!$D$14,Stac!$S17))=FALSE,CONCATENATE(Opis_efektów_inż!$A$14,", "),""),IF(ISERR(FIND(Opis_efektów_inż!$D$15,Stac!$S17))=FALSE,CONCATENATE(Opis_efektów_inż!$A$15,", "),""),IF(ISERR(FIND(Opis_efektów_inż!$D$16,Stac!$S17))=FALSE,CONCATENATE(Opis_efektów_inż!$A$16,", "),""),IF(ISERR(FIND(Opis_efektów_inż!$D$17,Stac!$S17))=FALSE,CONCATENATE(Opis_efektów_inż!$A$17,", "),""),IF(ISERR(FIND(Opis_efektów_inż!$D$18,Stac!$S17))=FALSE,CONCATENATE(Opis_efektów_inż!$A$18,", "),""),IF(ISERR(FIND(Opis_efektów_inż!$D$19,Stac!$S17))=FALSE,CONCATENATE(Opis_efektów_inż!$A$19,", "),""),IF(ISERR(FIND(Opis_efektów_inż!$D$20,Stac!$S17))=FALSE,CONCATENATE(Opis_efektów_inż!$A$20,", "),""),IF(ISERR(FIND(Opis_efektów_inż!$D$21,Stac!$S17))=FALSE,CONCATENATE(Opis_efektów_inż!$A$21,", "),""),IF(ISERR(FIND(Opis_efektów_inż!$D$22,Stac!$S17))=FALSE,CONCATENATE(Opis_efektów_inż!$A$22,", "),""),IF(ISERR(FIND(Opis_efektów_inż!$D$23,Stac!$S17))=FALSE,CONCATENATE(Opis_efektów_inż!$A$23,", "),""),IF(ISERR(FIND(Opis_efektów_inż!$D$24,Stac!$S17))=FALSE,CONCATENATE(Opis_efektów_inż!$A$24,", "),""),IF(ISERR(FIND(Opis_efektów_inż!$D$25,Stac!$S17))=FALSE,CONCATENATE(Opis_efektów_inż!$A$25,", "),""),IF(ISERR(FIND(Opis_efektów_inż!$D$26,Stac!$S17))=FALSE,CONCATENATE(Opis_efektów_inż!$A$26,", "),""),IF(ISERR(FIND(Opis_efektów_inż!$D$27,Stac!$S17))=FALSE,CONCATENATE(Opis_efektów_inż!$A$27,", "),""),IF(ISERR(FIND(Opis_efektów_inż!$D$28,Stac!$S17))=FALSE,CONCATENATE(Opis_efektów_inż!$A$28,", "),""),IF(ISERR(FIND(Opis_efektów_inż!$D$29,Stac!$S17))=FALSE,CONCATENATE(Opis_efektów_inż!$A$29,", "),""),IF(ISERR(FIND(Opis_efektów_inż!$D$30,Stac!$S17))=FALSE,CONCATENATE(Opis_efektów_inż!$A$30,", "),""),IF(ISERR(FIND(Opis_efektów_inż!$D$31,Stac!$S17))=FALSE,CONCATENATE(Opis_efektów_inż!$A$31,", "),""),IF(ISERR(FIND(Opis_efektów_inż!$D$32,Stac!$S17))=FALSE,CONCATENATE(Opis_efektów_inż!$A$32,", "),""))</f>
        <v/>
      </c>
      <c r="D12" s="124"/>
    </row>
    <row r="13" spans="1:4" ht="25.5">
      <c r="A13" s="129" t="str">
        <f>Stac!C18</f>
        <v>Szkolenie BHP, przepisy uczelniane i ochrona własności intelektualnej</v>
      </c>
      <c r="B13" s="124" t="str">
        <f>CONCATENATE(IF(ISERR(FIND(Opis_efektów_inż!$D$5,Stac!$R18))=FALSE,CONCATENATE(Opis_efektów_inż!$A$5,", "),""),IF(ISERR(FIND(Opis_efektów_inż!$D$6,Stac!$R18))=FALSE,CONCATENATE(Opis_efektów_inż!$A$6,", "),""),IF(ISERR(FIND(Opis_efektów_inż!$D$7,Stac!$R18))=FALSE,CONCATENATE(Opis_efektów_inż!$A$7,", "),""),IF(ISERR(FIND(Opis_efektów_inż!$D$8,Stac!$R18))=FALSE,CONCATENATE(Opis_efektów_inż!$A$8,", "),""))</f>
        <v/>
      </c>
      <c r="C13" s="125" t="str">
        <f>CONCATENATE(IF(ISERR(FIND(Opis_efektów_inż!$D$10,Stac!$S18))=FALSE,CONCATENATE(Opis_efektów_inż!$A$10,", "),""),IF(ISERR(FIND(Opis_efektów_inż!$D$11,Stac!$S18))=FALSE,CONCATENATE(Opis_efektów_inż!$A$11,", "),""),IF(ISERR(FIND(Opis_efektów_inż!$D$12,Stac!$S18))=FALSE,CONCATENATE(Opis_efektów_inż!$A$12,", "),""),IF(ISERR(FIND(Opis_efektów_inż!$D$13,Stac!$S18))=FALSE,CONCATENATE(Opis_efektów_inż!$A$13,", "),""),IF(ISERR(FIND(Opis_efektów_inż!$D$14,Stac!$S18))=FALSE,CONCATENATE(Opis_efektów_inż!$A$14,", "),""),IF(ISERR(FIND(Opis_efektów_inż!$D$15,Stac!$S18))=FALSE,CONCATENATE(Opis_efektów_inż!$A$15,", "),""),IF(ISERR(FIND(Opis_efektów_inż!$D$16,Stac!$S18))=FALSE,CONCATENATE(Opis_efektów_inż!$A$16,", "),""),IF(ISERR(FIND(Opis_efektów_inż!$D$17,Stac!$S18))=FALSE,CONCATENATE(Opis_efektów_inż!$A$17,", "),""),IF(ISERR(FIND(Opis_efektów_inż!$D$18,Stac!$S18))=FALSE,CONCATENATE(Opis_efektów_inż!$A$18,", "),""),IF(ISERR(FIND(Opis_efektów_inż!$D$19,Stac!$S18))=FALSE,CONCATENATE(Opis_efektów_inż!$A$19,", "),""),IF(ISERR(FIND(Opis_efektów_inż!$D$20,Stac!$S18))=FALSE,CONCATENATE(Opis_efektów_inż!$A$20,", "),""),IF(ISERR(FIND(Opis_efektów_inż!$D$21,Stac!$S18))=FALSE,CONCATENATE(Opis_efektów_inż!$A$21,", "),""),IF(ISERR(FIND(Opis_efektów_inż!$D$22,Stac!$S18))=FALSE,CONCATENATE(Opis_efektów_inż!$A$22,", "),""),IF(ISERR(FIND(Opis_efektów_inż!$D$23,Stac!$S18))=FALSE,CONCATENATE(Opis_efektów_inż!$A$23,", "),""),IF(ISERR(FIND(Opis_efektów_inż!$D$24,Stac!$S18))=FALSE,CONCATENATE(Opis_efektów_inż!$A$24,", "),""),IF(ISERR(FIND(Opis_efektów_inż!$D$25,Stac!$S18))=FALSE,CONCATENATE(Opis_efektów_inż!$A$25,", "),""),IF(ISERR(FIND(Opis_efektów_inż!$D$26,Stac!$S18))=FALSE,CONCATENATE(Opis_efektów_inż!$A$26,", "),""),IF(ISERR(FIND(Opis_efektów_inż!$D$27,Stac!$S18))=FALSE,CONCATENATE(Opis_efektów_inż!$A$27,", "),""),IF(ISERR(FIND(Opis_efektów_inż!$D$28,Stac!$S18))=FALSE,CONCATENATE(Opis_efektów_inż!$A$28,", "),""),IF(ISERR(FIND(Opis_efektów_inż!$D$29,Stac!$S18))=FALSE,CONCATENATE(Opis_efektów_inż!$A$29,", "),""),IF(ISERR(FIND(Opis_efektów_inż!$D$30,Stac!$S18))=FALSE,CONCATENATE(Opis_efektów_inż!$A$30,", "),""),IF(ISERR(FIND(Opis_efektów_inż!$D$31,Stac!$S18))=FALSE,CONCATENATE(Opis_efektów_inż!$A$31,", "),""),IF(ISERR(FIND(Opis_efektów_inż!$D$32,Stac!$S18))=FALSE,CONCATENATE(Opis_efektów_inż!$A$32,", "),""))</f>
        <v/>
      </c>
      <c r="D13" s="124"/>
    </row>
    <row r="14" spans="1:4">
      <c r="A14" s="129" t="str">
        <f>Stac!C19</f>
        <v>Język obcy</v>
      </c>
      <c r="B14" s="124" t="str">
        <f>CONCATENATE(IF(ISERR(FIND(Opis_efektów_inż!$D$5,Stac!$R19))=FALSE,CONCATENATE(Opis_efektów_inż!$A$5,", "),""),IF(ISERR(FIND(Opis_efektów_inż!$D$6,Stac!$R19))=FALSE,CONCATENATE(Opis_efektów_inż!$A$6,", "),""),IF(ISERR(FIND(Opis_efektów_inż!$D$7,Stac!$R19))=FALSE,CONCATENATE(Opis_efektów_inż!$A$7,", "),""),IF(ISERR(FIND(Opis_efektów_inż!$D$8,Stac!$R19))=FALSE,CONCATENATE(Opis_efektów_inż!$A$8,", "),""))</f>
        <v/>
      </c>
      <c r="C14" s="125" t="str">
        <f>CONCATENATE(IF(ISERR(FIND(Opis_efektów_inż!$D$10,Stac!$S19))=FALSE,CONCATENATE(Opis_efektów_inż!$A$10,", "),""),IF(ISERR(FIND(Opis_efektów_inż!$D$11,Stac!$S19))=FALSE,CONCATENATE(Opis_efektów_inż!$A$11,", "),""),IF(ISERR(FIND(Opis_efektów_inż!$D$12,Stac!$S19))=FALSE,CONCATENATE(Opis_efektów_inż!$A$12,", "),""),IF(ISERR(FIND(Opis_efektów_inż!$D$13,Stac!$S19))=FALSE,CONCATENATE(Opis_efektów_inż!$A$13,", "),""),IF(ISERR(FIND(Opis_efektów_inż!$D$14,Stac!$S19))=FALSE,CONCATENATE(Opis_efektów_inż!$A$14,", "),""),IF(ISERR(FIND(Opis_efektów_inż!$D$15,Stac!$S19))=FALSE,CONCATENATE(Opis_efektów_inż!$A$15,", "),""),IF(ISERR(FIND(Opis_efektów_inż!$D$16,Stac!$S19))=FALSE,CONCATENATE(Opis_efektów_inż!$A$16,", "),""),IF(ISERR(FIND(Opis_efektów_inż!$D$17,Stac!$S19))=FALSE,CONCATENATE(Opis_efektów_inż!$A$17,", "),""),IF(ISERR(FIND(Opis_efektów_inż!$D$18,Stac!$S19))=FALSE,CONCATENATE(Opis_efektów_inż!$A$18,", "),""),IF(ISERR(FIND(Opis_efektów_inż!$D$19,Stac!$S19))=FALSE,CONCATENATE(Opis_efektów_inż!$A$19,", "),""),IF(ISERR(FIND(Opis_efektów_inż!$D$20,Stac!$S19))=FALSE,CONCATENATE(Opis_efektów_inż!$A$20,", "),""),IF(ISERR(FIND(Opis_efektów_inż!$D$21,Stac!$S19))=FALSE,CONCATENATE(Opis_efektów_inż!$A$21,", "),""),IF(ISERR(FIND(Opis_efektów_inż!$D$22,Stac!$S19))=FALSE,CONCATENATE(Opis_efektów_inż!$A$22,", "),""),IF(ISERR(FIND(Opis_efektów_inż!$D$23,Stac!$S19))=FALSE,CONCATENATE(Opis_efektów_inż!$A$23,", "),""),IF(ISERR(FIND(Opis_efektów_inż!$D$24,Stac!$S19))=FALSE,CONCATENATE(Opis_efektów_inż!$A$24,", "),""),IF(ISERR(FIND(Opis_efektów_inż!$D$25,Stac!$S19))=FALSE,CONCATENATE(Opis_efektów_inż!$A$25,", "),""),IF(ISERR(FIND(Opis_efektów_inż!$D$26,Stac!$S19))=FALSE,CONCATENATE(Opis_efektów_inż!$A$26,", "),""),IF(ISERR(FIND(Opis_efektów_inż!$D$27,Stac!$S19))=FALSE,CONCATENATE(Opis_efektów_inż!$A$27,", "),""),IF(ISERR(FIND(Opis_efektów_inż!$D$28,Stac!$S19))=FALSE,CONCATENATE(Opis_efektów_inż!$A$28,", "),""),IF(ISERR(FIND(Opis_efektów_inż!$D$29,Stac!$S19))=FALSE,CONCATENATE(Opis_efektów_inż!$A$29,", "),""),IF(ISERR(FIND(Opis_efektów_inż!$D$30,Stac!$S19))=FALSE,CONCATENATE(Opis_efektów_inż!$A$30,", "),""),IF(ISERR(FIND(Opis_efektów_inż!$D$31,Stac!$S19))=FALSE,CONCATENATE(Opis_efektów_inż!$A$31,", "),""),IF(ISERR(FIND(Opis_efektów_inż!$D$32,Stac!$S19))=FALSE,CONCATENATE(Opis_efektów_inż!$A$32,", "),""))</f>
        <v/>
      </c>
      <c r="D14" s="124"/>
    </row>
    <row r="15" spans="1:4">
      <c r="A15" s="129" t="str">
        <f>Stac!C20</f>
        <v>Wychowanie fizyczne</v>
      </c>
      <c r="B15" s="124" t="str">
        <f>CONCATENATE(IF(ISERR(FIND(Opis_efektów_inż!$D$5,Stac!$R20))=FALSE,CONCATENATE(Opis_efektów_inż!$A$5,", "),""),IF(ISERR(FIND(Opis_efektów_inż!$D$6,Stac!$R20))=FALSE,CONCATENATE(Opis_efektów_inż!$A$6,", "),""),IF(ISERR(FIND(Opis_efektów_inż!$D$7,Stac!$R20))=FALSE,CONCATENATE(Opis_efektów_inż!$A$7,", "),""),IF(ISERR(FIND(Opis_efektów_inż!$D$8,Stac!$R20))=FALSE,CONCATENATE(Opis_efektów_inż!$A$8,", "),""))</f>
        <v/>
      </c>
      <c r="C15" s="125" t="str">
        <f>CONCATENATE(IF(ISERR(FIND(Opis_efektów_inż!$D$10,Stac!$S20))=FALSE,CONCATENATE(Opis_efektów_inż!$A$10,", "),""),IF(ISERR(FIND(Opis_efektów_inż!$D$11,Stac!$S20))=FALSE,CONCATENATE(Opis_efektów_inż!$A$11,", "),""),IF(ISERR(FIND(Opis_efektów_inż!$D$12,Stac!$S20))=FALSE,CONCATENATE(Opis_efektów_inż!$A$12,", "),""),IF(ISERR(FIND(Opis_efektów_inż!$D$13,Stac!$S20))=FALSE,CONCATENATE(Opis_efektów_inż!$A$13,", "),""),IF(ISERR(FIND(Opis_efektów_inż!$D$14,Stac!$S20))=FALSE,CONCATENATE(Opis_efektów_inż!$A$14,", "),""),IF(ISERR(FIND(Opis_efektów_inż!$D$15,Stac!$S20))=FALSE,CONCATENATE(Opis_efektów_inż!$A$15,", "),""),IF(ISERR(FIND(Opis_efektów_inż!$D$16,Stac!$S20))=FALSE,CONCATENATE(Opis_efektów_inż!$A$16,", "),""),IF(ISERR(FIND(Opis_efektów_inż!$D$17,Stac!$S20))=FALSE,CONCATENATE(Opis_efektów_inż!$A$17,", "),""),IF(ISERR(FIND(Opis_efektów_inż!$D$18,Stac!$S20))=FALSE,CONCATENATE(Opis_efektów_inż!$A$18,", "),""),IF(ISERR(FIND(Opis_efektów_inż!$D$19,Stac!$S20))=FALSE,CONCATENATE(Opis_efektów_inż!$A$19,", "),""),IF(ISERR(FIND(Opis_efektów_inż!$D$20,Stac!$S20))=FALSE,CONCATENATE(Opis_efektów_inż!$A$20,", "),""),IF(ISERR(FIND(Opis_efektów_inż!$D$21,Stac!$S20))=FALSE,CONCATENATE(Opis_efektów_inż!$A$21,", "),""),IF(ISERR(FIND(Opis_efektów_inż!$D$22,Stac!$S20))=FALSE,CONCATENATE(Opis_efektów_inż!$A$22,", "),""),IF(ISERR(FIND(Opis_efektów_inż!$D$23,Stac!$S20))=FALSE,CONCATENATE(Opis_efektów_inż!$A$23,", "),""),IF(ISERR(FIND(Opis_efektów_inż!$D$24,Stac!$S20))=FALSE,CONCATENATE(Opis_efektów_inż!$A$24,", "),""),IF(ISERR(FIND(Opis_efektów_inż!$D$25,Stac!$S20))=FALSE,CONCATENATE(Opis_efektów_inż!$A$25,", "),""),IF(ISERR(FIND(Opis_efektów_inż!$D$26,Stac!$S20))=FALSE,CONCATENATE(Opis_efektów_inż!$A$26,", "),""),IF(ISERR(FIND(Opis_efektów_inż!$D$27,Stac!$S20))=FALSE,CONCATENATE(Opis_efektów_inż!$A$27,", "),""),IF(ISERR(FIND(Opis_efektów_inż!$D$28,Stac!$S20))=FALSE,CONCATENATE(Opis_efektów_inż!$A$28,", "),""),IF(ISERR(FIND(Opis_efektów_inż!$D$29,Stac!$S20))=FALSE,CONCATENATE(Opis_efektów_inż!$A$29,", "),""),IF(ISERR(FIND(Opis_efektów_inż!$D$30,Stac!$S20))=FALSE,CONCATENATE(Opis_efektów_inż!$A$30,", "),""),IF(ISERR(FIND(Opis_efektów_inż!$D$31,Stac!$S20))=FALSE,CONCATENATE(Opis_efektów_inż!$A$31,", "),""),IF(ISERR(FIND(Opis_efektów_inż!$D$32,Stac!$S20))=FALSE,CONCATENATE(Opis_efektów_inż!$A$32,", "),""))</f>
        <v/>
      </c>
      <c r="D15" s="124"/>
    </row>
    <row r="16" spans="1:4" hidden="1">
      <c r="A16" s="129">
        <f>Stac!C21</f>
        <v>0</v>
      </c>
      <c r="B16" s="124" t="str">
        <f>CONCATENATE(IF(ISERR(FIND(Opis_efektów_inż!$D$5,Stac!$R21))=FALSE,CONCATENATE(Opis_efektów_inż!$A$5,", "),""),IF(ISERR(FIND(Opis_efektów_inż!$D$6,Stac!$R21))=FALSE,CONCATENATE(Opis_efektów_inż!$A$6,", "),""),IF(ISERR(FIND(Opis_efektów_inż!$D$7,Stac!$R21))=FALSE,CONCATENATE(Opis_efektów_inż!$A$7,", "),""),IF(ISERR(FIND(Opis_efektów_inż!$D$8,Stac!$R21))=FALSE,CONCATENATE(Opis_efektów_inż!$A$8,", "),""))</f>
        <v/>
      </c>
      <c r="C16" s="125" t="str">
        <f>CONCATENATE(IF(ISERR(FIND(Opis_efektów_inż!$D$10,Stac!$S21))=FALSE,CONCATENATE(Opis_efektów_inż!$A$10,", "),""),IF(ISERR(FIND(Opis_efektów_inż!$D$11,Stac!$S21))=FALSE,CONCATENATE(Opis_efektów_inż!$A$11,", "),""),IF(ISERR(FIND(Opis_efektów_inż!$D$12,Stac!$S21))=FALSE,CONCATENATE(Opis_efektów_inż!$A$12,", "),""),IF(ISERR(FIND(Opis_efektów_inż!$D$13,Stac!$S21))=FALSE,CONCATENATE(Opis_efektów_inż!$A$13,", "),""),IF(ISERR(FIND(Opis_efektów_inż!$D$14,Stac!$S21))=FALSE,CONCATENATE(Opis_efektów_inż!$A$14,", "),""),IF(ISERR(FIND(Opis_efektów_inż!$D$15,Stac!$S21))=FALSE,CONCATENATE(Opis_efektów_inż!$A$15,", "),""),IF(ISERR(FIND(Opis_efektów_inż!$D$16,Stac!$S21))=FALSE,CONCATENATE(Opis_efektów_inż!$A$16,", "),""),IF(ISERR(FIND(Opis_efektów_inż!$D$17,Stac!$S21))=FALSE,CONCATENATE(Opis_efektów_inż!$A$17,", "),""),IF(ISERR(FIND(Opis_efektów_inż!$D$18,Stac!$S21))=FALSE,CONCATENATE(Opis_efektów_inż!$A$18,", "),""),IF(ISERR(FIND(Opis_efektów_inż!$D$19,Stac!$S21))=FALSE,CONCATENATE(Opis_efektów_inż!$A$19,", "),""),IF(ISERR(FIND(Opis_efektów_inż!$D$20,Stac!$S21))=FALSE,CONCATENATE(Opis_efektów_inż!$A$20,", "),""),IF(ISERR(FIND(Opis_efektów_inż!$D$21,Stac!$S21))=FALSE,CONCATENATE(Opis_efektów_inż!$A$21,", "),""),IF(ISERR(FIND(Opis_efektów_inż!$D$22,Stac!$S21))=FALSE,CONCATENATE(Opis_efektów_inż!$A$22,", "),""),IF(ISERR(FIND(Opis_efektów_inż!$D$23,Stac!$S21))=FALSE,CONCATENATE(Opis_efektów_inż!$A$23,", "),""),IF(ISERR(FIND(Opis_efektów_inż!$D$24,Stac!$S21))=FALSE,CONCATENATE(Opis_efektów_inż!$A$24,", "),""),IF(ISERR(FIND(Opis_efektów_inż!$D$25,Stac!$S21))=FALSE,CONCATENATE(Opis_efektów_inż!$A$25,", "),""),IF(ISERR(FIND(Opis_efektów_inż!$D$26,Stac!$S21))=FALSE,CONCATENATE(Opis_efektów_inż!$A$26,", "),""),IF(ISERR(FIND(Opis_efektów_inż!$D$27,Stac!$S21))=FALSE,CONCATENATE(Opis_efektów_inż!$A$27,", "),""),IF(ISERR(FIND(Opis_efektów_inż!$D$28,Stac!$S21))=FALSE,CONCATENATE(Opis_efektów_inż!$A$28,", "),""),IF(ISERR(FIND(Opis_efektów_inż!$D$29,Stac!$S21))=FALSE,CONCATENATE(Opis_efektów_inż!$A$29,", "),""),IF(ISERR(FIND(Opis_efektów_inż!$D$30,Stac!$S21))=FALSE,CONCATENATE(Opis_efektów_inż!$A$30,", "),""),IF(ISERR(FIND(Opis_efektów_inż!$D$31,Stac!$S21))=FALSE,CONCATENATE(Opis_efektów_inż!$A$31,", "),""),IF(ISERR(FIND(Opis_efektów_inż!$D$32,Stac!$S21))=FALSE,CONCATENATE(Opis_efektów_inż!$A$32,", "),""))</f>
        <v/>
      </c>
      <c r="D16" s="124"/>
    </row>
    <row r="17" spans="1:4" ht="27" hidden="1" customHeight="1">
      <c r="A17" s="129">
        <f>Stac!C22</f>
        <v>0</v>
      </c>
      <c r="B17" s="124" t="str">
        <f>CONCATENATE(IF(ISERR(FIND(Opis_efektów_inż!$D$5,Stac!$R22))=FALSE,CONCATENATE(Opis_efektów_inż!$A$5,", "),""),IF(ISERR(FIND(Opis_efektów_inż!$D$6,Stac!$R22))=FALSE,CONCATENATE(Opis_efektów_inż!$A$6,", "),""),IF(ISERR(FIND(Opis_efektów_inż!$D$7,Stac!$R22))=FALSE,CONCATENATE(Opis_efektów_inż!$A$7,", "),""),IF(ISERR(FIND(Opis_efektów_inż!$D$8,Stac!$R22))=FALSE,CONCATENATE(Opis_efektów_inż!$A$8,", "),""))</f>
        <v/>
      </c>
      <c r="C17" s="125" t="str">
        <f>CONCATENATE(IF(ISERR(FIND(Opis_efektów_inż!$D$10,Stac!$S22))=FALSE,CONCATENATE(Opis_efektów_inż!$A$10,", "),""),IF(ISERR(FIND(Opis_efektów_inż!$D$11,Stac!$S22))=FALSE,CONCATENATE(Opis_efektów_inż!$A$11,", "),""),IF(ISERR(FIND(Opis_efektów_inż!$D$12,Stac!$S22))=FALSE,CONCATENATE(Opis_efektów_inż!$A$12,", "),""),IF(ISERR(FIND(Opis_efektów_inż!$D$13,Stac!$S22))=FALSE,CONCATENATE(Opis_efektów_inż!$A$13,", "),""),IF(ISERR(FIND(Opis_efektów_inż!$D$14,Stac!$S22))=FALSE,CONCATENATE(Opis_efektów_inż!$A$14,", "),""),IF(ISERR(FIND(Opis_efektów_inż!$D$15,Stac!$S22))=FALSE,CONCATENATE(Opis_efektów_inż!$A$15,", "),""),IF(ISERR(FIND(Opis_efektów_inż!$D$16,Stac!$S22))=FALSE,CONCATENATE(Opis_efektów_inż!$A$16,", "),""),IF(ISERR(FIND(Opis_efektów_inż!$D$17,Stac!$S22))=FALSE,CONCATENATE(Opis_efektów_inż!$A$17,", "),""),IF(ISERR(FIND(Opis_efektów_inż!$D$18,Stac!$S22))=FALSE,CONCATENATE(Opis_efektów_inż!$A$18,", "),""),IF(ISERR(FIND(Opis_efektów_inż!$D$19,Stac!$S22))=FALSE,CONCATENATE(Opis_efektów_inż!$A$19,", "),""),IF(ISERR(FIND(Opis_efektów_inż!$D$20,Stac!$S22))=FALSE,CONCATENATE(Opis_efektów_inż!$A$20,", "),""),IF(ISERR(FIND(Opis_efektów_inż!$D$21,Stac!$S22))=FALSE,CONCATENATE(Opis_efektów_inż!$A$21,", "),""),IF(ISERR(FIND(Opis_efektów_inż!$D$22,Stac!$S22))=FALSE,CONCATENATE(Opis_efektów_inż!$A$22,", "),""),IF(ISERR(FIND(Opis_efektów_inż!$D$23,Stac!$S22))=FALSE,CONCATENATE(Opis_efektów_inż!$A$23,", "),""),IF(ISERR(FIND(Opis_efektów_inż!$D$24,Stac!$S22))=FALSE,CONCATENATE(Opis_efektów_inż!$A$24,", "),""),IF(ISERR(FIND(Opis_efektów_inż!$D$25,Stac!$S22))=FALSE,CONCATENATE(Opis_efektów_inż!$A$25,", "),""),IF(ISERR(FIND(Opis_efektów_inż!$D$26,Stac!$S22))=FALSE,CONCATENATE(Opis_efektów_inż!$A$26,", "),""),IF(ISERR(FIND(Opis_efektów_inż!$D$27,Stac!$S22))=FALSE,CONCATENATE(Opis_efektów_inż!$A$27,", "),""),IF(ISERR(FIND(Opis_efektów_inż!$D$28,Stac!$S22))=FALSE,CONCATENATE(Opis_efektów_inż!$A$28,", "),""),IF(ISERR(FIND(Opis_efektów_inż!$D$29,Stac!$S22))=FALSE,CONCATENATE(Opis_efektów_inż!$A$29,", "),""),IF(ISERR(FIND(Opis_efektów_inż!$D$30,Stac!$S22))=FALSE,CONCATENATE(Opis_efektów_inż!$A$30,", "),""),IF(ISERR(FIND(Opis_efektów_inż!$D$31,Stac!$S22))=FALSE,CONCATENATE(Opis_efektów_inż!$A$31,", "),""),IF(ISERR(FIND(Opis_efektów_inż!$D$32,Stac!$S22))=FALSE,CONCATENATE(Opis_efektów_inż!$A$32,", "),""))</f>
        <v/>
      </c>
      <c r="D17" s="124"/>
    </row>
    <row r="18" spans="1:4">
      <c r="A18" s="145" t="str">
        <f>Stac!C23</f>
        <v>Semestr 2:</v>
      </c>
      <c r="B18" s="124" t="str">
        <f>CONCATENATE(IF(ISERR(FIND(Opis_efektów_inż!$D$5,Stac!$R23))=FALSE,CONCATENATE(Opis_efektów_inż!$A$5,", "),""),IF(ISERR(FIND(Opis_efektów_inż!$D$6,Stac!$R23))=FALSE,CONCATENATE(Opis_efektów_inż!$A$6,", "),""),IF(ISERR(FIND(Opis_efektów_inż!$D$7,Stac!$R23))=FALSE,CONCATENATE(Opis_efektów_inż!$A$7,", "),""),IF(ISERR(FIND(Opis_efektów_inż!$D$8,Stac!$R23))=FALSE,CONCATENATE(Opis_efektów_inż!$A$8,", "),""))</f>
        <v/>
      </c>
      <c r="C18" s="125" t="str">
        <f>CONCATENATE(IF(ISERR(FIND(Opis_efektów_inż!$D$10,Stac!$S23))=FALSE,CONCATENATE(Opis_efektów_inż!$A$10,", "),""),IF(ISERR(FIND(Opis_efektów_inż!$D$11,Stac!$S23))=FALSE,CONCATENATE(Opis_efektów_inż!$A$11,", "),""),IF(ISERR(FIND(Opis_efektów_inż!$D$12,Stac!$S23))=FALSE,CONCATENATE(Opis_efektów_inż!$A$12,", "),""),IF(ISERR(FIND(Opis_efektów_inż!$D$13,Stac!$S23))=FALSE,CONCATENATE(Opis_efektów_inż!$A$13,", "),""),IF(ISERR(FIND(Opis_efektów_inż!$D$14,Stac!$S23))=FALSE,CONCATENATE(Opis_efektów_inż!$A$14,", "),""),IF(ISERR(FIND(Opis_efektów_inż!$D$15,Stac!$S23))=FALSE,CONCATENATE(Opis_efektów_inż!$A$15,", "),""),IF(ISERR(FIND(Opis_efektów_inż!$D$16,Stac!$S23))=FALSE,CONCATENATE(Opis_efektów_inż!$A$16,", "),""),IF(ISERR(FIND(Opis_efektów_inż!$D$17,Stac!$S23))=FALSE,CONCATENATE(Opis_efektów_inż!$A$17,", "),""),IF(ISERR(FIND(Opis_efektów_inż!$D$18,Stac!$S23))=FALSE,CONCATENATE(Opis_efektów_inż!$A$18,", "),""),IF(ISERR(FIND(Opis_efektów_inż!$D$19,Stac!$S23))=FALSE,CONCATENATE(Opis_efektów_inż!$A$19,", "),""),IF(ISERR(FIND(Opis_efektów_inż!$D$20,Stac!$S23))=FALSE,CONCATENATE(Opis_efektów_inż!$A$20,", "),""),IF(ISERR(FIND(Opis_efektów_inż!$D$21,Stac!$S23))=FALSE,CONCATENATE(Opis_efektów_inż!$A$21,", "),""),IF(ISERR(FIND(Opis_efektów_inż!$D$22,Stac!$S23))=FALSE,CONCATENATE(Opis_efektów_inż!$A$22,", "),""),IF(ISERR(FIND(Opis_efektów_inż!$D$23,Stac!$S23))=FALSE,CONCATENATE(Opis_efektów_inż!$A$23,", "),""),IF(ISERR(FIND(Opis_efektów_inż!$D$24,Stac!$S23))=FALSE,CONCATENATE(Opis_efektów_inż!$A$24,", "),""),IF(ISERR(FIND(Opis_efektów_inż!$D$25,Stac!$S23))=FALSE,CONCATENATE(Opis_efektów_inż!$A$25,", "),""),IF(ISERR(FIND(Opis_efektów_inż!$D$26,Stac!$S23))=FALSE,CONCATENATE(Opis_efektów_inż!$A$26,", "),""),IF(ISERR(FIND(Opis_efektów_inż!$D$27,Stac!$S23))=FALSE,CONCATENATE(Opis_efektów_inż!$A$27,", "),""),IF(ISERR(FIND(Opis_efektów_inż!$D$28,Stac!$S23))=FALSE,CONCATENATE(Opis_efektów_inż!$A$28,", "),""),IF(ISERR(FIND(Opis_efektów_inż!$D$29,Stac!$S23))=FALSE,CONCATENATE(Opis_efektów_inż!$A$29,", "),""),IF(ISERR(FIND(Opis_efektów_inż!$D$30,Stac!$S23))=FALSE,CONCATENATE(Opis_efektów_inż!$A$30,", "),""),IF(ISERR(FIND(Opis_efektów_inż!$D$31,Stac!$S23))=FALSE,CONCATENATE(Opis_efektów_inż!$A$31,", "),""),IF(ISERR(FIND(Opis_efektów_inż!$D$32,Stac!$S23))=FALSE,CONCATENATE(Opis_efektów_inż!$A$32,", "),""))</f>
        <v/>
      </c>
      <c r="D18" s="124"/>
    </row>
    <row r="19" spans="1:4" hidden="1">
      <c r="A19" s="129" t="str">
        <f>Stac!C24</f>
        <v>Moduł kształcenia</v>
      </c>
      <c r="B19" s="124" t="str">
        <f>CONCATENATE(IF(ISERR(FIND(Opis_efektów_inż!$D$5,Stac!$R24))=FALSE,CONCATENATE(Opis_efektów_inż!$A$5,", "),""),IF(ISERR(FIND(Opis_efektów_inż!$D$6,Stac!$R24))=FALSE,CONCATENATE(Opis_efektów_inż!$A$6,", "),""),IF(ISERR(FIND(Opis_efektów_inż!$D$7,Stac!$R24))=FALSE,CONCATENATE(Opis_efektów_inż!$A$7,", "),""),IF(ISERR(FIND(Opis_efektów_inż!$D$8,Stac!$R24))=FALSE,CONCATENATE(Opis_efektów_inż!$A$8,", "),""))</f>
        <v/>
      </c>
      <c r="C19" s="125" t="str">
        <f>CONCATENATE(IF(ISERR(FIND(Opis_efektów_inż!$D$10,Stac!$S24))=FALSE,CONCATENATE(Opis_efektów_inż!$A$10,", "),""),IF(ISERR(FIND(Opis_efektów_inż!$D$11,Stac!$S24))=FALSE,CONCATENATE(Opis_efektów_inż!$A$11,", "),""),IF(ISERR(FIND(Opis_efektów_inż!$D$12,Stac!$S24))=FALSE,CONCATENATE(Opis_efektów_inż!$A$12,", "),""),IF(ISERR(FIND(Opis_efektów_inż!$D$13,Stac!$S24))=FALSE,CONCATENATE(Opis_efektów_inż!$A$13,", "),""),IF(ISERR(FIND(Opis_efektów_inż!$D$14,Stac!$S24))=FALSE,CONCATENATE(Opis_efektów_inż!$A$14,", "),""),IF(ISERR(FIND(Opis_efektów_inż!$D$15,Stac!$S24))=FALSE,CONCATENATE(Opis_efektów_inż!$A$15,", "),""),IF(ISERR(FIND(Opis_efektów_inż!$D$16,Stac!$S24))=FALSE,CONCATENATE(Opis_efektów_inż!$A$16,", "),""),IF(ISERR(FIND(Opis_efektów_inż!$D$17,Stac!$S24))=FALSE,CONCATENATE(Opis_efektów_inż!$A$17,", "),""),IF(ISERR(FIND(Opis_efektów_inż!$D$18,Stac!$S24))=FALSE,CONCATENATE(Opis_efektów_inż!$A$18,", "),""),IF(ISERR(FIND(Opis_efektów_inż!$D$19,Stac!$S24))=FALSE,CONCATENATE(Opis_efektów_inż!$A$19,", "),""),IF(ISERR(FIND(Opis_efektów_inż!$D$20,Stac!$S24))=FALSE,CONCATENATE(Opis_efektów_inż!$A$20,", "),""),IF(ISERR(FIND(Opis_efektów_inż!$D$21,Stac!$S24))=FALSE,CONCATENATE(Opis_efektów_inż!$A$21,", "),""),IF(ISERR(FIND(Opis_efektów_inż!$D$22,Stac!$S24))=FALSE,CONCATENATE(Opis_efektów_inż!$A$22,", "),""),IF(ISERR(FIND(Opis_efektów_inż!$D$23,Stac!$S24))=FALSE,CONCATENATE(Opis_efektów_inż!$A$23,", "),""),IF(ISERR(FIND(Opis_efektów_inż!$D$24,Stac!$S24))=FALSE,CONCATENATE(Opis_efektów_inż!$A$24,", "),""),IF(ISERR(FIND(Opis_efektów_inż!$D$25,Stac!$S24))=FALSE,CONCATENATE(Opis_efektów_inż!$A$25,", "),""),IF(ISERR(FIND(Opis_efektów_inż!$D$26,Stac!$S24))=FALSE,CONCATENATE(Opis_efektów_inż!$A$26,", "),""),IF(ISERR(FIND(Opis_efektów_inż!$D$27,Stac!$S24))=FALSE,CONCATENATE(Opis_efektów_inż!$A$27,", "),""),IF(ISERR(FIND(Opis_efektów_inż!$D$28,Stac!$S24))=FALSE,CONCATENATE(Opis_efektów_inż!$A$28,", "),""),IF(ISERR(FIND(Opis_efektów_inż!$D$29,Stac!$S24))=FALSE,CONCATENATE(Opis_efektów_inż!$A$29,", "),""),IF(ISERR(FIND(Opis_efektów_inż!$D$30,Stac!$S24))=FALSE,CONCATENATE(Opis_efektów_inż!$A$30,", "),""),IF(ISERR(FIND(Opis_efektów_inż!$D$31,Stac!$S24))=FALSE,CONCATENATE(Opis_efektów_inż!$A$31,", "),""),IF(ISERR(FIND(Opis_efektów_inż!$D$32,Stac!$S24))=FALSE,CONCATENATE(Opis_efektów_inż!$A$32,", "),""))</f>
        <v/>
      </c>
      <c r="D19" s="124"/>
    </row>
    <row r="20" spans="1:4" ht="16.5" customHeight="1">
      <c r="A20" s="129" t="str">
        <f>Stac!C25</f>
        <v>Teoria obwodów</v>
      </c>
      <c r="B20" s="124" t="str">
        <f>CONCATENATE(IF(ISERR(FIND(Opis_efektów_inż!$D$5,Stac!$R25))=FALSE,CONCATENATE(Opis_efektów_inż!$A$5,", "),""),IF(ISERR(FIND(Opis_efektów_inż!$D$6,Stac!$R25))=FALSE,CONCATENATE(Opis_efektów_inż!$A$6,", "),""),IF(ISERR(FIND(Opis_efektów_inż!$D$7,Stac!$R25))=FALSE,CONCATENATE(Opis_efektów_inż!$A$7,", "),""),IF(ISERR(FIND(Opis_efektów_inż!$D$8,Stac!$R25))=FALSE,CONCATENATE(Opis_efektów_inż!$A$8,", "),""))</f>
        <v/>
      </c>
      <c r="C20" s="125" t="str">
        <f>CONCATENATE(IF(ISERR(FIND(Opis_efektów_inż!$D$10,Stac!$S25))=FALSE,CONCATENATE(Opis_efektów_inż!$A$10,", "),""),IF(ISERR(FIND(Opis_efektów_inż!$D$11,Stac!$S25))=FALSE,CONCATENATE(Opis_efektów_inż!$A$11,", "),""),IF(ISERR(FIND(Opis_efektów_inż!$D$12,Stac!$S25))=FALSE,CONCATENATE(Opis_efektów_inż!$A$12,", "),""),IF(ISERR(FIND(Opis_efektów_inż!$D$13,Stac!$S25))=FALSE,CONCATENATE(Opis_efektów_inż!$A$13,", "),""),IF(ISERR(FIND(Opis_efektów_inż!$D$14,Stac!$S25))=FALSE,CONCATENATE(Opis_efektów_inż!$A$14,", "),""),IF(ISERR(FIND(Opis_efektów_inż!$D$15,Stac!$S25))=FALSE,CONCATENATE(Opis_efektów_inż!$A$15,", "),""),IF(ISERR(FIND(Opis_efektów_inż!$D$16,Stac!$S25))=FALSE,CONCATENATE(Opis_efektów_inż!$A$16,", "),""),IF(ISERR(FIND(Opis_efektów_inż!$D$17,Stac!$S25))=FALSE,CONCATENATE(Opis_efektów_inż!$A$17,", "),""),IF(ISERR(FIND(Opis_efektów_inż!$D$18,Stac!$S25))=FALSE,CONCATENATE(Opis_efektów_inż!$A$18,", "),""),IF(ISERR(FIND(Opis_efektów_inż!$D$19,Stac!$S25))=FALSE,CONCATENATE(Opis_efektów_inż!$A$19,", "),""),IF(ISERR(FIND(Opis_efektów_inż!$D$20,Stac!$S25))=FALSE,CONCATENATE(Opis_efektów_inż!$A$20,", "),""),IF(ISERR(FIND(Opis_efektów_inż!$D$21,Stac!$S25))=FALSE,CONCATENATE(Opis_efektów_inż!$A$21,", "),""),IF(ISERR(FIND(Opis_efektów_inż!$D$22,Stac!$S25))=FALSE,CONCATENATE(Opis_efektów_inż!$A$22,", "),""),IF(ISERR(FIND(Opis_efektów_inż!$D$23,Stac!$S25))=FALSE,CONCATENATE(Opis_efektów_inż!$A$23,", "),""),IF(ISERR(FIND(Opis_efektów_inż!$D$24,Stac!$S25))=FALSE,CONCATENATE(Opis_efektów_inż!$A$24,", "),""),IF(ISERR(FIND(Opis_efektów_inż!$D$25,Stac!$S25))=FALSE,CONCATENATE(Opis_efektów_inż!$A$25,", "),""),IF(ISERR(FIND(Opis_efektów_inż!$D$26,Stac!$S25))=FALSE,CONCATENATE(Opis_efektów_inż!$A$26,", "),""),IF(ISERR(FIND(Opis_efektów_inż!$D$27,Stac!$S25))=FALSE,CONCATENATE(Opis_efektów_inż!$A$27,", "),""),IF(ISERR(FIND(Opis_efektów_inż!$D$28,Stac!$S25))=FALSE,CONCATENATE(Opis_efektów_inż!$A$28,", "),""),IF(ISERR(FIND(Opis_efektów_inż!$D$29,Stac!$S25))=FALSE,CONCATENATE(Opis_efektów_inż!$A$29,", "),""),IF(ISERR(FIND(Opis_efektów_inż!$D$30,Stac!$S25))=FALSE,CONCATENATE(Opis_efektów_inż!$A$30,", "),""),IF(ISERR(FIND(Opis_efektów_inż!$D$31,Stac!$S25))=FALSE,CONCATENATE(Opis_efektów_inż!$A$31,", "),""),IF(ISERR(FIND(Opis_efektów_inż!$D$32,Stac!$S25))=FALSE,CONCATENATE(Opis_efektów_inż!$A$32,", "),""))</f>
        <v xml:space="preserve">K1P_U14, K1P_U15, </v>
      </c>
      <c r="D20" s="124"/>
    </row>
    <row r="21" spans="1:4" ht="19.5" customHeight="1">
      <c r="A21" s="129" t="str">
        <f>Stac!C26</f>
        <v>Programowanie strukturalne i obiektowe</v>
      </c>
      <c r="B21" s="124" t="str">
        <f>CONCATENATE(IF(ISERR(FIND(Opis_efektów_inż!$D$5,Stac!$R26))=FALSE,CONCATENATE(Opis_efektów_inż!$A$5,", "),""),IF(ISERR(FIND(Opis_efektów_inż!$D$6,Stac!$R26))=FALSE,CONCATENATE(Opis_efektów_inż!$A$6,", "),""),IF(ISERR(FIND(Opis_efektów_inż!$D$7,Stac!$R26))=FALSE,CONCATENATE(Opis_efektów_inż!$A$7,", "),""),IF(ISERR(FIND(Opis_efektów_inż!$D$8,Stac!$R26))=FALSE,CONCATENATE(Opis_efektów_inż!$A$8,", "),""))</f>
        <v/>
      </c>
      <c r="C21" s="125" t="str">
        <f>CONCATENATE(IF(ISERR(FIND(Opis_efektów_inż!$D$10,Stac!$S26))=FALSE,CONCATENATE(Opis_efektów_inż!$A$10,", "),""),IF(ISERR(FIND(Opis_efektów_inż!$D$11,Stac!$S26))=FALSE,CONCATENATE(Opis_efektów_inż!$A$11,", "),""),IF(ISERR(FIND(Opis_efektów_inż!$D$12,Stac!$S26))=FALSE,CONCATENATE(Opis_efektów_inż!$A$12,", "),""),IF(ISERR(FIND(Opis_efektów_inż!$D$13,Stac!$S26))=FALSE,CONCATENATE(Opis_efektów_inż!$A$13,", "),""),IF(ISERR(FIND(Opis_efektów_inż!$D$14,Stac!$S26))=FALSE,CONCATENATE(Opis_efektów_inż!$A$14,", "),""),IF(ISERR(FIND(Opis_efektów_inż!$D$15,Stac!$S26))=FALSE,CONCATENATE(Opis_efektów_inż!$A$15,", "),""),IF(ISERR(FIND(Opis_efektów_inż!$D$16,Stac!$S26))=FALSE,CONCATENATE(Opis_efektów_inż!$A$16,", "),""),IF(ISERR(FIND(Opis_efektów_inż!$D$17,Stac!$S26))=FALSE,CONCATENATE(Opis_efektów_inż!$A$17,", "),""),IF(ISERR(FIND(Opis_efektów_inż!$D$18,Stac!$S26))=FALSE,CONCATENATE(Opis_efektów_inż!$A$18,", "),""),IF(ISERR(FIND(Opis_efektów_inż!$D$19,Stac!$S26))=FALSE,CONCATENATE(Opis_efektów_inż!$A$19,", "),""),IF(ISERR(FIND(Opis_efektów_inż!$D$20,Stac!$S26))=FALSE,CONCATENATE(Opis_efektów_inż!$A$20,", "),""),IF(ISERR(FIND(Opis_efektów_inż!$D$21,Stac!$S26))=FALSE,CONCATENATE(Opis_efektów_inż!$A$21,", "),""),IF(ISERR(FIND(Opis_efektów_inż!$D$22,Stac!$S26))=FALSE,CONCATENATE(Opis_efektów_inż!$A$22,", "),""),IF(ISERR(FIND(Opis_efektów_inż!$D$23,Stac!$S26))=FALSE,CONCATENATE(Opis_efektów_inż!$A$23,", "),""),IF(ISERR(FIND(Opis_efektów_inż!$D$24,Stac!$S26))=FALSE,CONCATENATE(Opis_efektów_inż!$A$24,", "),""),IF(ISERR(FIND(Opis_efektów_inż!$D$25,Stac!$S26))=FALSE,CONCATENATE(Opis_efektów_inż!$A$25,", "),""),IF(ISERR(FIND(Opis_efektów_inż!$D$26,Stac!$S26))=FALSE,CONCATENATE(Opis_efektów_inż!$A$26,", "),""),IF(ISERR(FIND(Opis_efektów_inż!$D$27,Stac!$S26))=FALSE,CONCATENATE(Opis_efektów_inż!$A$27,", "),""),IF(ISERR(FIND(Opis_efektów_inż!$D$28,Stac!$S26))=FALSE,CONCATENATE(Opis_efektów_inż!$A$28,", "),""),IF(ISERR(FIND(Opis_efektów_inż!$D$29,Stac!$S26))=FALSE,CONCATENATE(Opis_efektów_inż!$A$29,", "),""),IF(ISERR(FIND(Opis_efektów_inż!$D$30,Stac!$S26))=FALSE,CONCATENATE(Opis_efektów_inż!$A$30,", "),""),IF(ISERR(FIND(Opis_efektów_inż!$D$31,Stac!$S26))=FALSE,CONCATENATE(Opis_efektów_inż!$A$31,", "),""),IF(ISERR(FIND(Opis_efektów_inż!$D$32,Stac!$S26))=FALSE,CONCATENATE(Opis_efektów_inż!$A$32,", "),""))</f>
        <v xml:space="preserve">K1P_U26, </v>
      </c>
      <c r="D21" s="124"/>
    </row>
    <row r="22" spans="1:4" ht="25.5">
      <c r="A22" s="129" t="str">
        <f>Stac!C27</f>
        <v>Równania różniczkowe i przekształcenia całkowe</v>
      </c>
      <c r="B22" s="124" t="str">
        <f>CONCATENATE(IF(ISERR(FIND(Opis_efektów_inż!$D$5,Stac!$R27))=FALSE,CONCATENATE(Opis_efektów_inż!$A$5,", "),""),IF(ISERR(FIND(Opis_efektów_inż!$D$6,Stac!$R27))=FALSE,CONCATENATE(Opis_efektów_inż!$A$6,", "),""),IF(ISERR(FIND(Opis_efektów_inż!$D$7,Stac!$R27))=FALSE,CONCATENATE(Opis_efektów_inż!$A$7,", "),""),IF(ISERR(FIND(Opis_efektów_inż!$D$8,Stac!$R27))=FALSE,CONCATENATE(Opis_efektów_inż!$A$8,", "),""))</f>
        <v/>
      </c>
      <c r="C22" s="125" t="str">
        <f>CONCATENATE(IF(ISERR(FIND(Opis_efektów_inż!$D$10,Stac!$S27))=FALSE,CONCATENATE(Opis_efektów_inż!$A$10,", "),""),IF(ISERR(FIND(Opis_efektów_inż!$D$11,Stac!$S27))=FALSE,CONCATENATE(Opis_efektów_inż!$A$11,", "),""),IF(ISERR(FIND(Opis_efektów_inż!$D$12,Stac!$S27))=FALSE,CONCATENATE(Opis_efektów_inż!$A$12,", "),""),IF(ISERR(FIND(Opis_efektów_inż!$D$13,Stac!$S27))=FALSE,CONCATENATE(Opis_efektów_inż!$A$13,", "),""),IF(ISERR(FIND(Opis_efektów_inż!$D$14,Stac!$S27))=FALSE,CONCATENATE(Opis_efektów_inż!$A$14,", "),""),IF(ISERR(FIND(Opis_efektów_inż!$D$15,Stac!$S27))=FALSE,CONCATENATE(Opis_efektów_inż!$A$15,", "),""),IF(ISERR(FIND(Opis_efektów_inż!$D$16,Stac!$S27))=FALSE,CONCATENATE(Opis_efektów_inż!$A$16,", "),""),IF(ISERR(FIND(Opis_efektów_inż!$D$17,Stac!$S27))=FALSE,CONCATENATE(Opis_efektów_inż!$A$17,", "),""),IF(ISERR(FIND(Opis_efektów_inż!$D$18,Stac!$S27))=FALSE,CONCATENATE(Opis_efektów_inż!$A$18,", "),""),IF(ISERR(FIND(Opis_efektów_inż!$D$19,Stac!$S27))=FALSE,CONCATENATE(Opis_efektów_inż!$A$19,", "),""),IF(ISERR(FIND(Opis_efektów_inż!$D$20,Stac!$S27))=FALSE,CONCATENATE(Opis_efektów_inż!$A$20,", "),""),IF(ISERR(FIND(Opis_efektów_inż!$D$21,Stac!$S27))=FALSE,CONCATENATE(Opis_efektów_inż!$A$21,", "),""),IF(ISERR(FIND(Opis_efektów_inż!$D$22,Stac!$S27))=FALSE,CONCATENATE(Opis_efektów_inż!$A$22,", "),""),IF(ISERR(FIND(Opis_efektów_inż!$D$23,Stac!$S27))=FALSE,CONCATENATE(Opis_efektów_inż!$A$23,", "),""),IF(ISERR(FIND(Opis_efektów_inż!$D$24,Stac!$S27))=FALSE,CONCATENATE(Opis_efektów_inż!$A$24,", "),""),IF(ISERR(FIND(Opis_efektów_inż!$D$25,Stac!$S27))=FALSE,CONCATENATE(Opis_efektów_inż!$A$25,", "),""),IF(ISERR(FIND(Opis_efektów_inż!$D$26,Stac!$S27))=FALSE,CONCATENATE(Opis_efektów_inż!$A$26,", "),""),IF(ISERR(FIND(Opis_efektów_inż!$D$27,Stac!$S27))=FALSE,CONCATENATE(Opis_efektów_inż!$A$27,", "),""),IF(ISERR(FIND(Opis_efektów_inż!$D$28,Stac!$S27))=FALSE,CONCATENATE(Opis_efektów_inż!$A$28,", "),""),IF(ISERR(FIND(Opis_efektów_inż!$D$29,Stac!$S27))=FALSE,CONCATENATE(Opis_efektów_inż!$A$29,", "),""),IF(ISERR(FIND(Opis_efektów_inż!$D$30,Stac!$S27))=FALSE,CONCATENATE(Opis_efektów_inż!$A$30,", "),""),IF(ISERR(FIND(Opis_efektów_inż!$D$31,Stac!$S27))=FALSE,CONCATENATE(Opis_efektów_inż!$A$31,", "),""),IF(ISERR(FIND(Opis_efektów_inż!$D$32,Stac!$S27))=FALSE,CONCATENATE(Opis_efektów_inż!$A$32,", "),""))</f>
        <v xml:space="preserve">K1P_U9, </v>
      </c>
      <c r="D22" s="124"/>
    </row>
    <row r="23" spans="1:4" ht="14.25" customHeight="1">
      <c r="A23" s="129" t="str">
        <f>Stac!C28</f>
        <v>Metody numeryczne i symulacja</v>
      </c>
      <c r="B23" s="124" t="str">
        <f>CONCATENATE(IF(ISERR(FIND(Opis_efektów_inż!$D$5,Stac!$R28))=FALSE,CONCATENATE(Opis_efektów_inż!$A$5,", "),""),IF(ISERR(FIND(Opis_efektów_inż!$D$6,Stac!$R28))=FALSE,CONCATENATE(Opis_efektów_inż!$A$6,", "),""),IF(ISERR(FIND(Opis_efektów_inż!$D$7,Stac!$R28))=FALSE,CONCATENATE(Opis_efektów_inż!$A$7,", "),""),IF(ISERR(FIND(Opis_efektów_inż!$D$8,Stac!$R28))=FALSE,CONCATENATE(Opis_efektów_inż!$A$8,", "),""))</f>
        <v/>
      </c>
      <c r="C23" s="125" t="str">
        <f>CONCATENATE(IF(ISERR(FIND(Opis_efektów_inż!$D$10,Stac!$S28))=FALSE,CONCATENATE(Opis_efektów_inż!$A$10,", "),""),IF(ISERR(FIND(Opis_efektów_inż!$D$11,Stac!$S28))=FALSE,CONCATENATE(Opis_efektów_inż!$A$11,", "),""),IF(ISERR(FIND(Opis_efektów_inż!$D$12,Stac!$S28))=FALSE,CONCATENATE(Opis_efektów_inż!$A$12,", "),""),IF(ISERR(FIND(Opis_efektów_inż!$D$13,Stac!$S28))=FALSE,CONCATENATE(Opis_efektów_inż!$A$13,", "),""),IF(ISERR(FIND(Opis_efektów_inż!$D$14,Stac!$S28))=FALSE,CONCATENATE(Opis_efektów_inż!$A$14,", "),""),IF(ISERR(FIND(Opis_efektów_inż!$D$15,Stac!$S28))=FALSE,CONCATENATE(Opis_efektów_inż!$A$15,", "),""),IF(ISERR(FIND(Opis_efektów_inż!$D$16,Stac!$S28))=FALSE,CONCATENATE(Opis_efektów_inż!$A$16,", "),""),IF(ISERR(FIND(Opis_efektów_inż!$D$17,Stac!$S28))=FALSE,CONCATENATE(Opis_efektów_inż!$A$17,", "),""),IF(ISERR(FIND(Opis_efektów_inż!$D$18,Stac!$S28))=FALSE,CONCATENATE(Opis_efektów_inż!$A$18,", "),""),IF(ISERR(FIND(Opis_efektów_inż!$D$19,Stac!$S28))=FALSE,CONCATENATE(Opis_efektów_inż!$A$19,", "),""),IF(ISERR(FIND(Opis_efektów_inż!$D$20,Stac!$S28))=FALSE,CONCATENATE(Opis_efektów_inż!$A$20,", "),""),IF(ISERR(FIND(Opis_efektów_inż!$D$21,Stac!$S28))=FALSE,CONCATENATE(Opis_efektów_inż!$A$21,", "),""),IF(ISERR(FIND(Opis_efektów_inż!$D$22,Stac!$S28))=FALSE,CONCATENATE(Opis_efektów_inż!$A$22,", "),""),IF(ISERR(FIND(Opis_efektów_inż!$D$23,Stac!$S28))=FALSE,CONCATENATE(Opis_efektów_inż!$A$23,", "),""),IF(ISERR(FIND(Opis_efektów_inż!$D$24,Stac!$S28))=FALSE,CONCATENATE(Opis_efektów_inż!$A$24,", "),""),IF(ISERR(FIND(Opis_efektów_inż!$D$25,Stac!$S28))=FALSE,CONCATENATE(Opis_efektów_inż!$A$25,", "),""),IF(ISERR(FIND(Opis_efektów_inż!$D$26,Stac!$S28))=FALSE,CONCATENATE(Opis_efektów_inż!$A$26,", "),""),IF(ISERR(FIND(Opis_efektów_inż!$D$27,Stac!$S28))=FALSE,CONCATENATE(Opis_efektów_inż!$A$27,", "),""),IF(ISERR(FIND(Opis_efektów_inż!$D$28,Stac!$S28))=FALSE,CONCATENATE(Opis_efektów_inż!$A$28,", "),""),IF(ISERR(FIND(Opis_efektów_inż!$D$29,Stac!$S28))=FALSE,CONCATENATE(Opis_efektów_inż!$A$29,", "),""),IF(ISERR(FIND(Opis_efektów_inż!$D$30,Stac!$S28))=FALSE,CONCATENATE(Opis_efektów_inż!$A$30,", "),""),IF(ISERR(FIND(Opis_efektów_inż!$D$31,Stac!$S28))=FALSE,CONCATENATE(Opis_efektów_inż!$A$31,", "),""),IF(ISERR(FIND(Opis_efektów_inż!$D$32,Stac!$S28))=FALSE,CONCATENATE(Opis_efektów_inż!$A$32,", "),""))</f>
        <v xml:space="preserve">K1P_U10, </v>
      </c>
      <c r="D23" s="124"/>
    </row>
    <row r="24" spans="1:4">
      <c r="A24" s="129" t="str">
        <f>Stac!C29</f>
        <v>Fizyka</v>
      </c>
      <c r="B24" s="124" t="str">
        <f>CONCATENATE(IF(ISERR(FIND(Opis_efektów_inż!$D$5,Stac!$R29))=FALSE,CONCATENATE(Opis_efektów_inż!$A$5,", "),""),IF(ISERR(FIND(Opis_efektów_inż!$D$6,Stac!$R29))=FALSE,CONCATENATE(Opis_efektów_inż!$A$6,", "),""),IF(ISERR(FIND(Opis_efektów_inż!$D$7,Stac!$R29))=FALSE,CONCATENATE(Opis_efektów_inż!$A$7,", "),""),IF(ISERR(FIND(Opis_efektów_inż!$D$8,Stac!$R29))=FALSE,CONCATENATE(Opis_efektów_inż!$A$8,", "),""))</f>
        <v/>
      </c>
      <c r="C24" s="125" t="str">
        <f>CONCATENATE(IF(ISERR(FIND(Opis_efektów_inż!$D$10,Stac!$S29))=FALSE,CONCATENATE(Opis_efektów_inż!$A$10,", "),""),IF(ISERR(FIND(Opis_efektów_inż!$D$11,Stac!$S29))=FALSE,CONCATENATE(Opis_efektów_inż!$A$11,", "),""),IF(ISERR(FIND(Opis_efektów_inż!$D$12,Stac!$S29))=FALSE,CONCATENATE(Opis_efektów_inż!$A$12,", "),""),IF(ISERR(FIND(Opis_efektów_inż!$D$13,Stac!$S29))=FALSE,CONCATENATE(Opis_efektów_inż!$A$13,", "),""),IF(ISERR(FIND(Opis_efektów_inż!$D$14,Stac!$S29))=FALSE,CONCATENATE(Opis_efektów_inż!$A$14,", "),""),IF(ISERR(FIND(Opis_efektów_inż!$D$15,Stac!$S29))=FALSE,CONCATENATE(Opis_efektów_inż!$A$15,", "),""),IF(ISERR(FIND(Opis_efektów_inż!$D$16,Stac!$S29))=FALSE,CONCATENATE(Opis_efektów_inż!$A$16,", "),""),IF(ISERR(FIND(Opis_efektów_inż!$D$17,Stac!$S29))=FALSE,CONCATENATE(Opis_efektów_inż!$A$17,", "),""),IF(ISERR(FIND(Opis_efektów_inż!$D$18,Stac!$S29))=FALSE,CONCATENATE(Opis_efektów_inż!$A$18,", "),""),IF(ISERR(FIND(Opis_efektów_inż!$D$19,Stac!$S29))=FALSE,CONCATENATE(Opis_efektów_inż!$A$19,", "),""),IF(ISERR(FIND(Opis_efektów_inż!$D$20,Stac!$S29))=FALSE,CONCATENATE(Opis_efektów_inż!$A$20,", "),""),IF(ISERR(FIND(Opis_efektów_inż!$D$21,Stac!$S29))=FALSE,CONCATENATE(Opis_efektów_inż!$A$21,", "),""),IF(ISERR(FIND(Opis_efektów_inż!$D$22,Stac!$S29))=FALSE,CONCATENATE(Opis_efektów_inż!$A$22,", "),""),IF(ISERR(FIND(Opis_efektów_inż!$D$23,Stac!$S29))=FALSE,CONCATENATE(Opis_efektów_inż!$A$23,", "),""),IF(ISERR(FIND(Opis_efektów_inż!$D$24,Stac!$S29))=FALSE,CONCATENATE(Opis_efektów_inż!$A$24,", "),""),IF(ISERR(FIND(Opis_efektów_inż!$D$25,Stac!$S29))=FALSE,CONCATENATE(Opis_efektów_inż!$A$25,", "),""),IF(ISERR(FIND(Opis_efektów_inż!$D$26,Stac!$S29))=FALSE,CONCATENATE(Opis_efektów_inż!$A$26,", "),""),IF(ISERR(FIND(Opis_efektów_inż!$D$27,Stac!$S29))=FALSE,CONCATENATE(Opis_efektów_inż!$A$27,", "),""),IF(ISERR(FIND(Opis_efektów_inż!$D$28,Stac!$S29))=FALSE,CONCATENATE(Opis_efektów_inż!$A$28,", "),""),IF(ISERR(FIND(Opis_efektów_inż!$D$29,Stac!$S29))=FALSE,CONCATENATE(Opis_efektów_inż!$A$29,", "),""),IF(ISERR(FIND(Opis_efektów_inż!$D$30,Stac!$S29))=FALSE,CONCATENATE(Opis_efektów_inż!$A$30,", "),""),IF(ISERR(FIND(Opis_efektów_inż!$D$31,Stac!$S29))=FALSE,CONCATENATE(Opis_efektów_inż!$A$31,", "),""),IF(ISERR(FIND(Opis_efektów_inż!$D$32,Stac!$S29))=FALSE,CONCATENATE(Opis_efektów_inż!$A$32,", "),""))</f>
        <v/>
      </c>
      <c r="D24" s="124"/>
    </row>
    <row r="25" spans="1:4" ht="13.5" customHeight="1">
      <c r="A25" s="129" t="str">
        <f>Stac!C30</f>
        <v xml:space="preserve">Przedmiot obieralny 2 - nauki humanistyczne: Metodologia nauk dla inżynierów / Etyka / Filozofia </v>
      </c>
      <c r="B25" s="124" t="str">
        <f>CONCATENATE(IF(ISERR(FIND(Opis_efektów_inż!$D$5,Stac!$R30))=FALSE,CONCATENATE(Opis_efektów_inż!$A$5,", "),""),IF(ISERR(FIND(Opis_efektów_inż!$D$6,Stac!$R30))=FALSE,CONCATENATE(Opis_efektów_inż!$A$6,", "),""),IF(ISERR(FIND(Opis_efektów_inż!$D$7,Stac!$R30))=FALSE,CONCATENATE(Opis_efektów_inż!$A$7,", "),""),IF(ISERR(FIND(Opis_efektów_inż!$D$8,Stac!$R30))=FALSE,CONCATENATE(Opis_efektów_inż!$A$8,", "),""))</f>
        <v/>
      </c>
      <c r="C25" s="125" t="str">
        <f>CONCATENATE(IF(ISERR(FIND(Opis_efektów_inż!$D$10,Stac!$S30))=FALSE,CONCATENATE(Opis_efektów_inż!$A$10,", "),""),IF(ISERR(FIND(Opis_efektów_inż!$D$11,Stac!$S30))=FALSE,CONCATENATE(Opis_efektów_inż!$A$11,", "),""),IF(ISERR(FIND(Opis_efektów_inż!$D$12,Stac!$S30))=FALSE,CONCATENATE(Opis_efektów_inż!$A$12,", "),""),IF(ISERR(FIND(Opis_efektów_inż!$D$13,Stac!$S30))=FALSE,CONCATENATE(Opis_efektów_inż!$A$13,", "),""),IF(ISERR(FIND(Opis_efektów_inż!$D$14,Stac!$S30))=FALSE,CONCATENATE(Opis_efektów_inż!$A$14,", "),""),IF(ISERR(FIND(Opis_efektów_inż!$D$15,Stac!$S30))=FALSE,CONCATENATE(Opis_efektów_inż!$A$15,", "),""),IF(ISERR(FIND(Opis_efektów_inż!$D$16,Stac!$S30))=FALSE,CONCATENATE(Opis_efektów_inż!$A$16,", "),""),IF(ISERR(FIND(Opis_efektów_inż!$D$17,Stac!$S30))=FALSE,CONCATENATE(Opis_efektów_inż!$A$17,", "),""),IF(ISERR(FIND(Opis_efektów_inż!$D$18,Stac!$S30))=FALSE,CONCATENATE(Opis_efektów_inż!$A$18,", "),""),IF(ISERR(FIND(Opis_efektów_inż!$D$19,Stac!$S30))=FALSE,CONCATENATE(Opis_efektów_inż!$A$19,", "),""),IF(ISERR(FIND(Opis_efektów_inż!$D$20,Stac!$S30))=FALSE,CONCATENATE(Opis_efektów_inż!$A$20,", "),""),IF(ISERR(FIND(Opis_efektów_inż!$D$21,Stac!$S30))=FALSE,CONCATENATE(Opis_efektów_inż!$A$21,", "),""),IF(ISERR(FIND(Opis_efektów_inż!$D$22,Stac!$S30))=FALSE,CONCATENATE(Opis_efektów_inż!$A$22,", "),""),IF(ISERR(FIND(Opis_efektów_inż!$D$23,Stac!$S30))=FALSE,CONCATENATE(Opis_efektów_inż!$A$23,", "),""),IF(ISERR(FIND(Opis_efektów_inż!$D$24,Stac!$S30))=FALSE,CONCATENATE(Opis_efektów_inż!$A$24,", "),""),IF(ISERR(FIND(Opis_efektów_inż!$D$25,Stac!$S30))=FALSE,CONCATENATE(Opis_efektów_inż!$A$25,", "),""),IF(ISERR(FIND(Opis_efektów_inż!$D$26,Stac!$S30))=FALSE,CONCATENATE(Opis_efektów_inż!$A$26,", "),""),IF(ISERR(FIND(Opis_efektów_inż!$D$27,Stac!$S30))=FALSE,CONCATENATE(Opis_efektów_inż!$A$27,", "),""),IF(ISERR(FIND(Opis_efektów_inż!$D$28,Stac!$S30))=FALSE,CONCATENATE(Opis_efektów_inż!$A$28,", "),""),IF(ISERR(FIND(Opis_efektów_inż!$D$29,Stac!$S30))=FALSE,CONCATENATE(Opis_efektów_inż!$A$29,", "),""),IF(ISERR(FIND(Opis_efektów_inż!$D$30,Stac!$S30))=FALSE,CONCATENATE(Opis_efektów_inż!$A$30,", "),""),IF(ISERR(FIND(Opis_efektów_inż!$D$31,Stac!$S30))=FALSE,CONCATENATE(Opis_efektów_inż!$A$31,", "),""),IF(ISERR(FIND(Opis_efektów_inż!$D$32,Stac!$S30))=FALSE,CONCATENATE(Opis_efektów_inż!$A$32,", "),""))</f>
        <v/>
      </c>
      <c r="D25" s="124"/>
    </row>
    <row r="26" spans="1:4">
      <c r="A26" s="129" t="str">
        <f>Stac!C31</f>
        <v>Język obcy</v>
      </c>
      <c r="B26" s="124" t="str">
        <f>CONCATENATE(IF(ISERR(FIND(Opis_efektów_inż!$D$5,Stac!$R31))=FALSE,CONCATENATE(Opis_efektów_inż!$A$5,", "),""),IF(ISERR(FIND(Opis_efektów_inż!$D$6,Stac!$R31))=FALSE,CONCATENATE(Opis_efektów_inż!$A$6,", "),""),IF(ISERR(FIND(Opis_efektów_inż!$D$7,Stac!$R31))=FALSE,CONCATENATE(Opis_efektów_inż!$A$7,", "),""),IF(ISERR(FIND(Opis_efektów_inż!$D$8,Stac!$R31))=FALSE,CONCATENATE(Opis_efektów_inż!$A$8,", "),""))</f>
        <v/>
      </c>
      <c r="C26" s="125" t="str">
        <f>CONCATENATE(IF(ISERR(FIND(Opis_efektów_inż!$D$10,Stac!$S31))=FALSE,CONCATENATE(Opis_efektów_inż!$A$10,", "),""),IF(ISERR(FIND(Opis_efektów_inż!$D$11,Stac!$S31))=FALSE,CONCATENATE(Opis_efektów_inż!$A$11,", "),""),IF(ISERR(FIND(Opis_efektów_inż!$D$12,Stac!$S31))=FALSE,CONCATENATE(Opis_efektów_inż!$A$12,", "),""),IF(ISERR(FIND(Opis_efektów_inż!$D$13,Stac!$S31))=FALSE,CONCATENATE(Opis_efektów_inż!$A$13,", "),""),IF(ISERR(FIND(Opis_efektów_inż!$D$14,Stac!$S31))=FALSE,CONCATENATE(Opis_efektów_inż!$A$14,", "),""),IF(ISERR(FIND(Opis_efektów_inż!$D$15,Stac!$S31))=FALSE,CONCATENATE(Opis_efektów_inż!$A$15,", "),""),IF(ISERR(FIND(Opis_efektów_inż!$D$16,Stac!$S31))=FALSE,CONCATENATE(Opis_efektów_inż!$A$16,", "),""),IF(ISERR(FIND(Opis_efektów_inż!$D$17,Stac!$S31))=FALSE,CONCATENATE(Opis_efektów_inż!$A$17,", "),""),IF(ISERR(FIND(Opis_efektów_inż!$D$18,Stac!$S31))=FALSE,CONCATENATE(Opis_efektów_inż!$A$18,", "),""),IF(ISERR(FIND(Opis_efektów_inż!$D$19,Stac!$S31))=FALSE,CONCATENATE(Opis_efektów_inż!$A$19,", "),""),IF(ISERR(FIND(Opis_efektów_inż!$D$20,Stac!$S31))=FALSE,CONCATENATE(Opis_efektów_inż!$A$20,", "),""),IF(ISERR(FIND(Opis_efektów_inż!$D$21,Stac!$S31))=FALSE,CONCATENATE(Opis_efektów_inż!$A$21,", "),""),IF(ISERR(FIND(Opis_efektów_inż!$D$22,Stac!$S31))=FALSE,CONCATENATE(Opis_efektów_inż!$A$22,", "),""),IF(ISERR(FIND(Opis_efektów_inż!$D$23,Stac!$S31))=FALSE,CONCATENATE(Opis_efektów_inż!$A$23,", "),""),IF(ISERR(FIND(Opis_efektów_inż!$D$24,Stac!$S31))=FALSE,CONCATENATE(Opis_efektów_inż!$A$24,", "),""),IF(ISERR(FIND(Opis_efektów_inż!$D$25,Stac!$S31))=FALSE,CONCATENATE(Opis_efektów_inż!$A$25,", "),""),IF(ISERR(FIND(Opis_efektów_inż!$D$26,Stac!$S31))=FALSE,CONCATENATE(Opis_efektów_inż!$A$26,", "),""),IF(ISERR(FIND(Opis_efektów_inż!$D$27,Stac!$S31))=FALSE,CONCATENATE(Opis_efektów_inż!$A$27,", "),""),IF(ISERR(FIND(Opis_efektów_inż!$D$28,Stac!$S31))=FALSE,CONCATENATE(Opis_efektów_inż!$A$28,", "),""),IF(ISERR(FIND(Opis_efektów_inż!$D$29,Stac!$S31))=FALSE,CONCATENATE(Opis_efektów_inż!$A$29,", "),""),IF(ISERR(FIND(Opis_efektów_inż!$D$30,Stac!$S31))=FALSE,CONCATENATE(Opis_efektów_inż!$A$30,", "),""),IF(ISERR(FIND(Opis_efektów_inż!$D$31,Stac!$S31))=FALSE,CONCATENATE(Opis_efektów_inż!$A$31,", "),""),IF(ISERR(FIND(Opis_efektów_inż!$D$32,Stac!$S31))=FALSE,CONCATENATE(Opis_efektów_inż!$A$32,", "),""))</f>
        <v/>
      </c>
      <c r="D26" s="124"/>
    </row>
    <row r="27" spans="1:4" ht="33.75" customHeight="1">
      <c r="A27" s="129" t="str">
        <f>Stac!C32</f>
        <v>Praktyka letnia 1 (8 tyg.)</v>
      </c>
      <c r="B27" s="124" t="str">
        <f>CONCATENATE(IF(ISERR(FIND(Opis_efektów_inż!$D$5,Stac!$R32))=FALSE,CONCATENATE(Opis_efektów_inż!$A$5,", "),""),IF(ISERR(FIND(Opis_efektów_inż!$D$6,Stac!$R32))=FALSE,CONCATENATE(Opis_efektów_inż!$A$6,", "),""),IF(ISERR(FIND(Opis_efektów_inż!$D$7,Stac!$R32))=FALSE,CONCATENATE(Opis_efektów_inż!$A$7,", "),""),IF(ISERR(FIND(Opis_efektów_inż!$D$8,Stac!$R32))=FALSE,CONCATENATE(Opis_efektów_inż!$A$8,", "),""))</f>
        <v/>
      </c>
      <c r="C27" s="125" t="str">
        <f>CONCATENATE(IF(ISERR(FIND(Opis_efektów_inż!$D$10,Stac!$S32))=FALSE,CONCATENATE(Opis_efektów_inż!$A$10,", "),""),IF(ISERR(FIND(Opis_efektów_inż!$D$11,Stac!$S32))=FALSE,CONCATENATE(Opis_efektów_inż!$A$11,", "),""),IF(ISERR(FIND(Opis_efektów_inż!$D$12,Stac!$S32))=FALSE,CONCATENATE(Opis_efektów_inż!$A$12,", "),""),IF(ISERR(FIND(Opis_efektów_inż!$D$13,Stac!$S32))=FALSE,CONCATENATE(Opis_efektów_inż!$A$13,", "),""),IF(ISERR(FIND(Opis_efektów_inż!$D$14,Stac!$S32))=FALSE,CONCATENATE(Opis_efektów_inż!$A$14,", "),""),IF(ISERR(FIND(Opis_efektów_inż!$D$15,Stac!$S32))=FALSE,CONCATENATE(Opis_efektów_inż!$A$15,", "),""),IF(ISERR(FIND(Opis_efektów_inż!$D$16,Stac!$S32))=FALSE,CONCATENATE(Opis_efektów_inż!$A$16,", "),""),IF(ISERR(FIND(Opis_efektów_inż!$D$17,Stac!$S32))=FALSE,CONCATENATE(Opis_efektów_inż!$A$17,", "),""),IF(ISERR(FIND(Opis_efektów_inż!$D$18,Stac!$S32))=FALSE,CONCATENATE(Opis_efektów_inż!$A$18,", "),""),IF(ISERR(FIND(Opis_efektów_inż!$D$19,Stac!$S32))=FALSE,CONCATENATE(Opis_efektów_inż!$A$19,", "),""),IF(ISERR(FIND(Opis_efektów_inż!$D$20,Stac!$S32))=FALSE,CONCATENATE(Opis_efektów_inż!$A$20,", "),""),IF(ISERR(FIND(Opis_efektów_inż!$D$21,Stac!$S32))=FALSE,CONCATENATE(Opis_efektów_inż!$A$21,", "),""),IF(ISERR(FIND(Opis_efektów_inż!$D$22,Stac!$S32))=FALSE,CONCATENATE(Opis_efektów_inż!$A$22,", "),""),IF(ISERR(FIND(Opis_efektów_inż!$D$23,Stac!$S32))=FALSE,CONCATENATE(Opis_efektów_inż!$A$23,", "),""),IF(ISERR(FIND(Opis_efektów_inż!$D$24,Stac!$S32))=FALSE,CONCATENATE(Opis_efektów_inż!$A$24,", "),""),IF(ISERR(FIND(Opis_efektów_inż!$D$25,Stac!$S32))=FALSE,CONCATENATE(Opis_efektów_inż!$A$25,", "),""),IF(ISERR(FIND(Opis_efektów_inż!$D$26,Stac!$S32))=FALSE,CONCATENATE(Opis_efektów_inż!$A$26,", "),""),IF(ISERR(FIND(Opis_efektów_inż!$D$27,Stac!$S32))=FALSE,CONCATENATE(Opis_efektów_inż!$A$27,", "),""),IF(ISERR(FIND(Opis_efektów_inż!$D$28,Stac!$S32))=FALSE,CONCATENATE(Opis_efektów_inż!$A$28,", "),""),IF(ISERR(FIND(Opis_efektów_inż!$D$29,Stac!$S32))=FALSE,CONCATENATE(Opis_efektów_inż!$A$29,", "),""),IF(ISERR(FIND(Opis_efektów_inż!$D$30,Stac!$S32))=FALSE,CONCATENATE(Opis_efektów_inż!$A$30,", "),""),IF(ISERR(FIND(Opis_efektów_inż!$D$31,Stac!$S32))=FALSE,CONCATENATE(Opis_efektów_inż!$A$31,", "),""),IF(ISERR(FIND(Opis_efektów_inż!$D$32,Stac!$S32))=FALSE,CONCATENATE(Opis_efektów_inż!$A$32,", "),""))</f>
        <v xml:space="preserve">K1P_U34, K1P_U35, K1P_U32, K1P_U33, </v>
      </c>
      <c r="D27" s="124"/>
    </row>
    <row r="28" spans="1:4">
      <c r="A28" s="129" t="str">
        <f>Stac!C33</f>
        <v>Wychowanie fizyczne</v>
      </c>
      <c r="B28" s="124" t="str">
        <f>CONCATENATE(IF(ISERR(FIND(Opis_efektów_inż!$D$5,Stac!$R33))=FALSE,CONCATENATE(Opis_efektów_inż!$A$5,", "),""),IF(ISERR(FIND(Opis_efektów_inż!$D$6,Stac!$R33))=FALSE,CONCATENATE(Opis_efektów_inż!$A$6,", "),""),IF(ISERR(FIND(Opis_efektów_inż!$D$7,Stac!$R33))=FALSE,CONCATENATE(Opis_efektów_inż!$A$7,", "),""),IF(ISERR(FIND(Opis_efektów_inż!$D$8,Stac!$R33))=FALSE,CONCATENATE(Opis_efektów_inż!$A$8,", "),""))</f>
        <v/>
      </c>
      <c r="C28" s="125" t="str">
        <f>CONCATENATE(IF(ISERR(FIND(Opis_efektów_inż!$D$10,Stac!$S33))=FALSE,CONCATENATE(Opis_efektów_inż!$A$10,", "),""),IF(ISERR(FIND(Opis_efektów_inż!$D$11,Stac!$S33))=FALSE,CONCATENATE(Opis_efektów_inż!$A$11,", "),""),IF(ISERR(FIND(Opis_efektów_inż!$D$12,Stac!$S33))=FALSE,CONCATENATE(Opis_efektów_inż!$A$12,", "),""),IF(ISERR(FIND(Opis_efektów_inż!$D$13,Stac!$S33))=FALSE,CONCATENATE(Opis_efektów_inż!$A$13,", "),""),IF(ISERR(FIND(Opis_efektów_inż!$D$14,Stac!$S33))=FALSE,CONCATENATE(Opis_efektów_inż!$A$14,", "),""),IF(ISERR(FIND(Opis_efektów_inż!$D$15,Stac!$S33))=FALSE,CONCATENATE(Opis_efektów_inż!$A$15,", "),""),IF(ISERR(FIND(Opis_efektów_inż!$D$16,Stac!$S33))=FALSE,CONCATENATE(Opis_efektów_inż!$A$16,", "),""),IF(ISERR(FIND(Opis_efektów_inż!$D$17,Stac!$S33))=FALSE,CONCATENATE(Opis_efektów_inż!$A$17,", "),""),IF(ISERR(FIND(Opis_efektów_inż!$D$18,Stac!$S33))=FALSE,CONCATENATE(Opis_efektów_inż!$A$18,", "),""),IF(ISERR(FIND(Opis_efektów_inż!$D$19,Stac!$S33))=FALSE,CONCATENATE(Opis_efektów_inż!$A$19,", "),""),IF(ISERR(FIND(Opis_efektów_inż!$D$20,Stac!$S33))=FALSE,CONCATENATE(Opis_efektów_inż!$A$20,", "),""),IF(ISERR(FIND(Opis_efektów_inż!$D$21,Stac!$S33))=FALSE,CONCATENATE(Opis_efektów_inż!$A$21,", "),""),IF(ISERR(FIND(Opis_efektów_inż!$D$22,Stac!$S33))=FALSE,CONCATENATE(Opis_efektów_inż!$A$22,", "),""),IF(ISERR(FIND(Opis_efektów_inż!$D$23,Stac!$S33))=FALSE,CONCATENATE(Opis_efektów_inż!$A$23,", "),""),IF(ISERR(FIND(Opis_efektów_inż!$D$24,Stac!$S33))=FALSE,CONCATENATE(Opis_efektów_inż!$A$24,", "),""),IF(ISERR(FIND(Opis_efektów_inż!$D$25,Stac!$S33))=FALSE,CONCATENATE(Opis_efektów_inż!$A$25,", "),""),IF(ISERR(FIND(Opis_efektów_inż!$D$26,Stac!$S33))=FALSE,CONCATENATE(Opis_efektów_inż!$A$26,", "),""),IF(ISERR(FIND(Opis_efektów_inż!$D$27,Stac!$S33))=FALSE,CONCATENATE(Opis_efektów_inż!$A$27,", "),""),IF(ISERR(FIND(Opis_efektów_inż!$D$28,Stac!$S33))=FALSE,CONCATENATE(Opis_efektów_inż!$A$28,", "),""),IF(ISERR(FIND(Opis_efektów_inż!$D$29,Stac!$S33))=FALSE,CONCATENATE(Opis_efektów_inż!$A$29,", "),""),IF(ISERR(FIND(Opis_efektów_inż!$D$30,Stac!$S33))=FALSE,CONCATENATE(Opis_efektów_inż!$A$30,", "),""),IF(ISERR(FIND(Opis_efektów_inż!$D$31,Stac!$S33))=FALSE,CONCATENATE(Opis_efektów_inż!$A$31,", "),""),IF(ISERR(FIND(Opis_efektów_inż!$D$32,Stac!$S33))=FALSE,CONCATENATE(Opis_efektów_inż!$A$32,", "),""))</f>
        <v/>
      </c>
      <c r="D28" s="124"/>
    </row>
    <row r="29" spans="1:4" hidden="1">
      <c r="A29" s="129">
        <f>Stac!C34</f>
        <v>0</v>
      </c>
      <c r="B29" s="124" t="str">
        <f>CONCATENATE(IF(ISERR(FIND(Opis_efektów_inż!$D$5,Stac!$R34))=FALSE,CONCATENATE(Opis_efektów_inż!$A$5,", "),""),IF(ISERR(FIND(Opis_efektów_inż!$D$6,Stac!$R34))=FALSE,CONCATENATE(Opis_efektów_inż!$A$6,", "),""),IF(ISERR(FIND(Opis_efektów_inż!$D$7,Stac!$R34))=FALSE,CONCATENATE(Opis_efektów_inż!$A$7,", "),""),IF(ISERR(FIND(Opis_efektów_inż!$D$8,Stac!$R34))=FALSE,CONCATENATE(Opis_efektów_inż!$A$8,", "),""))</f>
        <v/>
      </c>
      <c r="C29" s="125" t="str">
        <f>CONCATENATE(IF(ISERR(FIND(Opis_efektów_inż!$D$10,Stac!$S34))=FALSE,CONCATENATE(Opis_efektów_inż!$A$10,", "),""),IF(ISERR(FIND(Opis_efektów_inż!$D$11,Stac!$S34))=FALSE,CONCATENATE(Opis_efektów_inż!$A$11,", "),""),IF(ISERR(FIND(Opis_efektów_inż!$D$12,Stac!$S34))=FALSE,CONCATENATE(Opis_efektów_inż!$A$12,", "),""),IF(ISERR(FIND(Opis_efektów_inż!$D$13,Stac!$S34))=FALSE,CONCATENATE(Opis_efektów_inż!$A$13,", "),""),IF(ISERR(FIND(Opis_efektów_inż!$D$14,Stac!$S34))=FALSE,CONCATENATE(Opis_efektów_inż!$A$14,", "),""),IF(ISERR(FIND(Opis_efektów_inż!$D$15,Stac!$S34))=FALSE,CONCATENATE(Opis_efektów_inż!$A$15,", "),""),IF(ISERR(FIND(Opis_efektów_inż!$D$16,Stac!$S34))=FALSE,CONCATENATE(Opis_efektów_inż!$A$16,", "),""),IF(ISERR(FIND(Opis_efektów_inż!$D$17,Stac!$S34))=FALSE,CONCATENATE(Opis_efektów_inż!$A$17,", "),""),IF(ISERR(FIND(Opis_efektów_inż!$D$18,Stac!$S34))=FALSE,CONCATENATE(Opis_efektów_inż!$A$18,", "),""),IF(ISERR(FIND(Opis_efektów_inż!$D$19,Stac!$S34))=FALSE,CONCATENATE(Opis_efektów_inż!$A$19,", "),""),IF(ISERR(FIND(Opis_efektów_inż!$D$20,Stac!$S34))=FALSE,CONCATENATE(Opis_efektów_inż!$A$20,", "),""),IF(ISERR(FIND(Opis_efektów_inż!$D$21,Stac!$S34))=FALSE,CONCATENATE(Opis_efektów_inż!$A$21,", "),""),IF(ISERR(FIND(Opis_efektów_inż!$D$22,Stac!$S34))=FALSE,CONCATENATE(Opis_efektów_inż!$A$22,", "),""),IF(ISERR(FIND(Opis_efektów_inż!$D$23,Stac!$S34))=FALSE,CONCATENATE(Opis_efektów_inż!$A$23,", "),""),IF(ISERR(FIND(Opis_efektów_inż!$D$24,Stac!$S34))=FALSE,CONCATENATE(Opis_efektów_inż!$A$24,", "),""),IF(ISERR(FIND(Opis_efektów_inż!$D$25,Stac!$S34))=FALSE,CONCATENATE(Opis_efektów_inż!$A$25,", "),""),IF(ISERR(FIND(Opis_efektów_inż!$D$26,Stac!$S34))=FALSE,CONCATENATE(Opis_efektów_inż!$A$26,", "),""),IF(ISERR(FIND(Opis_efektów_inż!$D$27,Stac!$S34))=FALSE,CONCATENATE(Opis_efektów_inż!$A$27,", "),""),IF(ISERR(FIND(Opis_efektów_inż!$D$28,Stac!$S34))=FALSE,CONCATENATE(Opis_efektów_inż!$A$28,", "),""),IF(ISERR(FIND(Opis_efektów_inż!$D$29,Stac!$S34))=FALSE,CONCATENATE(Opis_efektów_inż!$A$29,", "),""),IF(ISERR(FIND(Opis_efektów_inż!$D$30,Stac!$S34))=FALSE,CONCATENATE(Opis_efektów_inż!$A$30,", "),""),IF(ISERR(FIND(Opis_efektów_inż!$D$31,Stac!$S34))=FALSE,CONCATENATE(Opis_efektów_inż!$A$31,", "),""),IF(ISERR(FIND(Opis_efektów_inż!$D$32,Stac!$S34))=FALSE,CONCATENATE(Opis_efektów_inż!$A$32,", "),""))</f>
        <v/>
      </c>
      <c r="D29" s="124"/>
    </row>
    <row r="30" spans="1:4" hidden="1">
      <c r="A30" s="129">
        <f>Stac!C35</f>
        <v>0</v>
      </c>
      <c r="B30" s="124" t="str">
        <f>CONCATENATE(IF(ISERR(FIND(Opis_efektów_inż!$D$5,Stac!$R35))=FALSE,CONCATENATE(Opis_efektów_inż!$A$5,", "),""),IF(ISERR(FIND(Opis_efektów_inż!$D$6,Stac!$R35))=FALSE,CONCATENATE(Opis_efektów_inż!$A$6,", "),""),IF(ISERR(FIND(Opis_efektów_inż!$D$7,Stac!$R35))=FALSE,CONCATENATE(Opis_efektów_inż!$A$7,", "),""),IF(ISERR(FIND(Opis_efektów_inż!$D$8,Stac!$R35))=FALSE,CONCATENATE(Opis_efektów_inż!$A$8,", "),""))</f>
        <v/>
      </c>
      <c r="C30" s="125" t="str">
        <f>CONCATENATE(IF(ISERR(FIND(Opis_efektów_inż!$D$10,Stac!$S35))=FALSE,CONCATENATE(Opis_efektów_inż!$A$10,", "),""),IF(ISERR(FIND(Opis_efektów_inż!$D$11,Stac!$S35))=FALSE,CONCATENATE(Opis_efektów_inż!$A$11,", "),""),IF(ISERR(FIND(Opis_efektów_inż!$D$12,Stac!$S35))=FALSE,CONCATENATE(Opis_efektów_inż!$A$12,", "),""),IF(ISERR(FIND(Opis_efektów_inż!$D$13,Stac!$S35))=FALSE,CONCATENATE(Opis_efektów_inż!$A$13,", "),""),IF(ISERR(FIND(Opis_efektów_inż!$D$14,Stac!$S35))=FALSE,CONCATENATE(Opis_efektów_inż!$A$14,", "),""),IF(ISERR(FIND(Opis_efektów_inż!$D$15,Stac!$S35))=FALSE,CONCATENATE(Opis_efektów_inż!$A$15,", "),""),IF(ISERR(FIND(Opis_efektów_inż!$D$16,Stac!$S35))=FALSE,CONCATENATE(Opis_efektów_inż!$A$16,", "),""),IF(ISERR(FIND(Opis_efektów_inż!$D$17,Stac!$S35))=FALSE,CONCATENATE(Opis_efektów_inż!$A$17,", "),""),IF(ISERR(FIND(Opis_efektów_inż!$D$18,Stac!$S35))=FALSE,CONCATENATE(Opis_efektów_inż!$A$18,", "),""),IF(ISERR(FIND(Opis_efektów_inż!$D$19,Stac!$S35))=FALSE,CONCATENATE(Opis_efektów_inż!$A$19,", "),""),IF(ISERR(FIND(Opis_efektów_inż!$D$20,Stac!$S35))=FALSE,CONCATENATE(Opis_efektów_inż!$A$20,", "),""),IF(ISERR(FIND(Opis_efektów_inż!$D$21,Stac!$S35))=FALSE,CONCATENATE(Opis_efektów_inż!$A$21,", "),""),IF(ISERR(FIND(Opis_efektów_inż!$D$22,Stac!$S35))=FALSE,CONCATENATE(Opis_efektów_inż!$A$22,", "),""),IF(ISERR(FIND(Opis_efektów_inż!$D$23,Stac!$S35))=FALSE,CONCATENATE(Opis_efektów_inż!$A$23,", "),""),IF(ISERR(FIND(Opis_efektów_inż!$D$24,Stac!$S35))=FALSE,CONCATENATE(Opis_efektów_inż!$A$24,", "),""),IF(ISERR(FIND(Opis_efektów_inż!$D$25,Stac!$S35))=FALSE,CONCATENATE(Opis_efektów_inż!$A$25,", "),""),IF(ISERR(FIND(Opis_efektów_inż!$D$26,Stac!$S35))=FALSE,CONCATENATE(Opis_efektów_inż!$A$26,", "),""),IF(ISERR(FIND(Opis_efektów_inż!$D$27,Stac!$S35))=FALSE,CONCATENATE(Opis_efektów_inż!$A$27,", "),""),IF(ISERR(FIND(Opis_efektów_inż!$D$28,Stac!$S35))=FALSE,CONCATENATE(Opis_efektów_inż!$A$28,", "),""),IF(ISERR(FIND(Opis_efektów_inż!$D$29,Stac!$S35))=FALSE,CONCATENATE(Opis_efektów_inż!$A$29,", "),""),IF(ISERR(FIND(Opis_efektów_inż!$D$30,Stac!$S35))=FALSE,CONCATENATE(Opis_efektów_inż!$A$30,", "),""),IF(ISERR(FIND(Opis_efektów_inż!$D$31,Stac!$S35))=FALSE,CONCATENATE(Opis_efektów_inż!$A$31,", "),""),IF(ISERR(FIND(Opis_efektów_inż!$D$32,Stac!$S35))=FALSE,CONCATENATE(Opis_efektów_inż!$A$32,", "),""))</f>
        <v/>
      </c>
      <c r="D30" s="124"/>
    </row>
    <row r="31" spans="1:4">
      <c r="A31" s="145" t="str">
        <f>Stac!C36</f>
        <v>Semestr 3:</v>
      </c>
      <c r="B31" s="124" t="str">
        <f>CONCATENATE(IF(ISERR(FIND(Opis_efektów_inż!$D$5,Stac!$R36))=FALSE,CONCATENATE(Opis_efektów_inż!$A$5,", "),""),IF(ISERR(FIND(Opis_efektów_inż!$D$6,Stac!$R36))=FALSE,CONCATENATE(Opis_efektów_inż!$A$6,", "),""),IF(ISERR(FIND(Opis_efektów_inż!$D$7,Stac!$R36))=FALSE,CONCATENATE(Opis_efektów_inż!$A$7,", "),""),IF(ISERR(FIND(Opis_efektów_inż!$D$8,Stac!$R36))=FALSE,CONCATENATE(Opis_efektów_inż!$A$8,", "),""))</f>
        <v/>
      </c>
      <c r="C31" s="125" t="str">
        <f>CONCATENATE(IF(ISERR(FIND(Opis_efektów_inż!$D$10,Stac!$S36))=FALSE,CONCATENATE(Opis_efektów_inż!$A$10,", "),""),IF(ISERR(FIND(Opis_efektów_inż!$D$11,Stac!$S36))=FALSE,CONCATENATE(Opis_efektów_inż!$A$11,", "),""),IF(ISERR(FIND(Opis_efektów_inż!$D$12,Stac!$S36))=FALSE,CONCATENATE(Opis_efektów_inż!$A$12,", "),""),IF(ISERR(FIND(Opis_efektów_inż!$D$13,Stac!$S36))=FALSE,CONCATENATE(Opis_efektów_inż!$A$13,", "),""),IF(ISERR(FIND(Opis_efektów_inż!$D$14,Stac!$S36))=FALSE,CONCATENATE(Opis_efektów_inż!$A$14,", "),""),IF(ISERR(FIND(Opis_efektów_inż!$D$15,Stac!$S36))=FALSE,CONCATENATE(Opis_efektów_inż!$A$15,", "),""),IF(ISERR(FIND(Opis_efektów_inż!$D$16,Stac!$S36))=FALSE,CONCATENATE(Opis_efektów_inż!$A$16,", "),""),IF(ISERR(FIND(Opis_efektów_inż!$D$17,Stac!$S36))=FALSE,CONCATENATE(Opis_efektów_inż!$A$17,", "),""),IF(ISERR(FIND(Opis_efektów_inż!$D$18,Stac!$S36))=FALSE,CONCATENATE(Opis_efektów_inż!$A$18,", "),""),IF(ISERR(FIND(Opis_efektów_inż!$D$19,Stac!$S36))=FALSE,CONCATENATE(Opis_efektów_inż!$A$19,", "),""),IF(ISERR(FIND(Opis_efektów_inż!$D$20,Stac!$S36))=FALSE,CONCATENATE(Opis_efektów_inż!$A$20,", "),""),IF(ISERR(FIND(Opis_efektów_inż!$D$21,Stac!$S36))=FALSE,CONCATENATE(Opis_efektów_inż!$A$21,", "),""),IF(ISERR(FIND(Opis_efektów_inż!$D$22,Stac!$S36))=FALSE,CONCATENATE(Opis_efektów_inż!$A$22,", "),""),IF(ISERR(FIND(Opis_efektów_inż!$D$23,Stac!$S36))=FALSE,CONCATENATE(Opis_efektów_inż!$A$23,", "),""),IF(ISERR(FIND(Opis_efektów_inż!$D$24,Stac!$S36))=FALSE,CONCATENATE(Opis_efektów_inż!$A$24,", "),""),IF(ISERR(FIND(Opis_efektów_inż!$D$25,Stac!$S36))=FALSE,CONCATENATE(Opis_efektów_inż!$A$25,", "),""),IF(ISERR(FIND(Opis_efektów_inż!$D$26,Stac!$S36))=FALSE,CONCATENATE(Opis_efektów_inż!$A$26,", "),""),IF(ISERR(FIND(Opis_efektów_inż!$D$27,Stac!$S36))=FALSE,CONCATENATE(Opis_efektów_inż!$A$27,", "),""),IF(ISERR(FIND(Opis_efektów_inż!$D$28,Stac!$S36))=FALSE,CONCATENATE(Opis_efektów_inż!$A$28,", "),""),IF(ISERR(FIND(Opis_efektów_inż!$D$29,Stac!$S36))=FALSE,CONCATENATE(Opis_efektów_inż!$A$29,", "),""),IF(ISERR(FIND(Opis_efektów_inż!$D$30,Stac!$S36))=FALSE,CONCATENATE(Opis_efektów_inż!$A$30,", "),""),IF(ISERR(FIND(Opis_efektów_inż!$D$31,Stac!$S36))=FALSE,CONCATENATE(Opis_efektów_inż!$A$31,", "),""),IF(ISERR(FIND(Opis_efektów_inż!$D$32,Stac!$S36))=FALSE,CONCATENATE(Opis_efektów_inż!$A$32,", "),""))</f>
        <v/>
      </c>
      <c r="D31" s="124"/>
    </row>
    <row r="32" spans="1:4">
      <c r="A32" s="129" t="str">
        <f>Stac!C37</f>
        <v>Moduł kształcenia</v>
      </c>
      <c r="B32" s="124" t="str">
        <f>CONCATENATE(IF(ISERR(FIND(Opis_efektów_inż!$D$5,Stac!$R37))=FALSE,CONCATENATE(Opis_efektów_inż!$A$5,", "),""),IF(ISERR(FIND(Opis_efektów_inż!$D$6,Stac!$R37))=FALSE,CONCATENATE(Opis_efektów_inż!$A$6,", "),""),IF(ISERR(FIND(Opis_efektów_inż!$D$7,Stac!$R37))=FALSE,CONCATENATE(Opis_efektów_inż!$A$7,", "),""),IF(ISERR(FIND(Opis_efektów_inż!$D$8,Stac!$R37))=FALSE,CONCATENATE(Opis_efektów_inż!$A$8,", "),""))</f>
        <v/>
      </c>
      <c r="C32" s="125" t="str">
        <f>CONCATENATE(IF(ISERR(FIND(Opis_efektów_inż!$D$10,Stac!$S37))=FALSE,CONCATENATE(Opis_efektów_inż!$A$10,", "),""),IF(ISERR(FIND(Opis_efektów_inż!$D$11,Stac!$S37))=FALSE,CONCATENATE(Opis_efektów_inż!$A$11,", "),""),IF(ISERR(FIND(Opis_efektów_inż!$D$12,Stac!$S37))=FALSE,CONCATENATE(Opis_efektów_inż!$A$12,", "),""),IF(ISERR(FIND(Opis_efektów_inż!$D$13,Stac!$S37))=FALSE,CONCATENATE(Opis_efektów_inż!$A$13,", "),""),IF(ISERR(FIND(Opis_efektów_inż!$D$14,Stac!$S37))=FALSE,CONCATENATE(Opis_efektów_inż!$A$14,", "),""),IF(ISERR(FIND(Opis_efektów_inż!$D$15,Stac!$S37))=FALSE,CONCATENATE(Opis_efektów_inż!$A$15,", "),""),IF(ISERR(FIND(Opis_efektów_inż!$D$16,Stac!$S37))=FALSE,CONCATENATE(Opis_efektów_inż!$A$16,", "),""),IF(ISERR(FIND(Opis_efektów_inż!$D$17,Stac!$S37))=FALSE,CONCATENATE(Opis_efektów_inż!$A$17,", "),""),IF(ISERR(FIND(Opis_efektów_inż!$D$18,Stac!$S37))=FALSE,CONCATENATE(Opis_efektów_inż!$A$18,", "),""),IF(ISERR(FIND(Opis_efektów_inż!$D$19,Stac!$S37))=FALSE,CONCATENATE(Opis_efektów_inż!$A$19,", "),""),IF(ISERR(FIND(Opis_efektów_inż!$D$20,Stac!$S37))=FALSE,CONCATENATE(Opis_efektów_inż!$A$20,", "),""),IF(ISERR(FIND(Opis_efektów_inż!$D$21,Stac!$S37))=FALSE,CONCATENATE(Opis_efektów_inż!$A$21,", "),""),IF(ISERR(FIND(Opis_efektów_inż!$D$22,Stac!$S37))=FALSE,CONCATENATE(Opis_efektów_inż!$A$22,", "),""),IF(ISERR(FIND(Opis_efektów_inż!$D$23,Stac!$S37))=FALSE,CONCATENATE(Opis_efektów_inż!$A$23,", "),""),IF(ISERR(FIND(Opis_efektów_inż!$D$24,Stac!$S37))=FALSE,CONCATENATE(Opis_efektów_inż!$A$24,", "),""),IF(ISERR(FIND(Opis_efektów_inż!$D$25,Stac!$S37))=FALSE,CONCATENATE(Opis_efektów_inż!$A$25,", "),""),IF(ISERR(FIND(Opis_efektów_inż!$D$26,Stac!$S37))=FALSE,CONCATENATE(Opis_efektów_inż!$A$26,", "),""),IF(ISERR(FIND(Opis_efektów_inż!$D$27,Stac!$S37))=FALSE,CONCATENATE(Opis_efektów_inż!$A$27,", "),""),IF(ISERR(FIND(Opis_efektów_inż!$D$28,Stac!$S37))=FALSE,CONCATENATE(Opis_efektów_inż!$A$28,", "),""),IF(ISERR(FIND(Opis_efektów_inż!$D$29,Stac!$S37))=FALSE,CONCATENATE(Opis_efektów_inż!$A$29,", "),""),IF(ISERR(FIND(Opis_efektów_inż!$D$30,Stac!$S37))=FALSE,CONCATENATE(Opis_efektów_inż!$A$30,", "),""),IF(ISERR(FIND(Opis_efektów_inż!$D$31,Stac!$S37))=FALSE,CONCATENATE(Opis_efektów_inż!$A$31,", "),""),IF(ISERR(FIND(Opis_efektów_inż!$D$32,Stac!$S37))=FALSE,CONCATENATE(Opis_efektów_inż!$A$32,", "),""))</f>
        <v/>
      </c>
      <c r="D32" s="124"/>
    </row>
    <row r="33" spans="1:4" ht="25.5" customHeight="1">
      <c r="A33" s="129" t="str">
        <f>Stac!C38</f>
        <v>Podstawy elektroniki</v>
      </c>
      <c r="B33" s="124" t="str">
        <f>CONCATENATE(IF(ISERR(FIND(Opis_efektów_inż!$D$5,Stac!$R38))=FALSE,CONCATENATE(Opis_efektów_inż!$A$5,", "),""),IF(ISERR(FIND(Opis_efektów_inż!$D$6,Stac!$R38))=FALSE,CONCATENATE(Opis_efektów_inż!$A$6,", "),""),IF(ISERR(FIND(Opis_efektów_inż!$D$7,Stac!$R38))=FALSE,CONCATENATE(Opis_efektów_inż!$A$7,", "),""),IF(ISERR(FIND(Opis_efektów_inż!$D$8,Stac!$R38))=FALSE,CONCATENATE(Opis_efektów_inż!$A$8,", "),""))</f>
        <v/>
      </c>
      <c r="C33" s="125" t="str">
        <f>CONCATENATE(IF(ISERR(FIND(Opis_efektów_inż!$D$10,Stac!$S38))=FALSE,CONCATENATE(Opis_efektów_inż!$A$10,", "),""),IF(ISERR(FIND(Opis_efektów_inż!$D$11,Stac!$S38))=FALSE,CONCATENATE(Opis_efektów_inż!$A$11,", "),""),IF(ISERR(FIND(Opis_efektów_inż!$D$12,Stac!$S38))=FALSE,CONCATENATE(Opis_efektów_inż!$A$12,", "),""),IF(ISERR(FIND(Opis_efektów_inż!$D$13,Stac!$S38))=FALSE,CONCATENATE(Opis_efektów_inż!$A$13,", "),""),IF(ISERR(FIND(Opis_efektów_inż!$D$14,Stac!$S38))=FALSE,CONCATENATE(Opis_efektów_inż!$A$14,", "),""),IF(ISERR(FIND(Opis_efektów_inż!$D$15,Stac!$S38))=FALSE,CONCATENATE(Opis_efektów_inż!$A$15,", "),""),IF(ISERR(FIND(Opis_efektów_inż!$D$16,Stac!$S38))=FALSE,CONCATENATE(Opis_efektów_inż!$A$16,", "),""),IF(ISERR(FIND(Opis_efektów_inż!$D$17,Stac!$S38))=FALSE,CONCATENATE(Opis_efektów_inż!$A$17,", "),""),IF(ISERR(FIND(Opis_efektów_inż!$D$18,Stac!$S38))=FALSE,CONCATENATE(Opis_efektów_inż!$A$18,", "),""),IF(ISERR(FIND(Opis_efektów_inż!$D$19,Stac!$S38))=FALSE,CONCATENATE(Opis_efektów_inż!$A$19,", "),""),IF(ISERR(FIND(Opis_efektów_inż!$D$20,Stac!$S38))=FALSE,CONCATENATE(Opis_efektów_inż!$A$20,", "),""),IF(ISERR(FIND(Opis_efektów_inż!$D$21,Stac!$S38))=FALSE,CONCATENATE(Opis_efektów_inż!$A$21,", "),""),IF(ISERR(FIND(Opis_efektów_inż!$D$22,Stac!$S38))=FALSE,CONCATENATE(Opis_efektów_inż!$A$22,", "),""),IF(ISERR(FIND(Opis_efektów_inż!$D$23,Stac!$S38))=FALSE,CONCATENATE(Opis_efektów_inż!$A$23,", "),""),IF(ISERR(FIND(Opis_efektów_inż!$D$24,Stac!$S38))=FALSE,CONCATENATE(Opis_efektów_inż!$A$24,", "),""),IF(ISERR(FIND(Opis_efektów_inż!$D$25,Stac!$S38))=FALSE,CONCATENATE(Opis_efektów_inż!$A$25,", "),""),IF(ISERR(FIND(Opis_efektów_inż!$D$26,Stac!$S38))=FALSE,CONCATENATE(Opis_efektów_inż!$A$26,", "),""),IF(ISERR(FIND(Opis_efektów_inż!$D$27,Stac!$S38))=FALSE,CONCATENATE(Opis_efektów_inż!$A$27,", "),""),IF(ISERR(FIND(Opis_efektów_inż!$D$28,Stac!$S38))=FALSE,CONCATENATE(Opis_efektów_inż!$A$28,", "),""),IF(ISERR(FIND(Opis_efektów_inż!$D$29,Stac!$S38))=FALSE,CONCATENATE(Opis_efektów_inż!$A$29,", "),""),IF(ISERR(FIND(Opis_efektów_inż!$D$30,Stac!$S38))=FALSE,CONCATENATE(Opis_efektów_inż!$A$30,", "),""),IF(ISERR(FIND(Opis_efektów_inż!$D$31,Stac!$S38))=FALSE,CONCATENATE(Opis_efektów_inż!$A$31,", "),""),IF(ISERR(FIND(Opis_efektów_inż!$D$32,Stac!$S38))=FALSE,CONCATENATE(Opis_efektów_inż!$A$32,", "),""))</f>
        <v xml:space="preserve">K1P_U25, K1P_U15, </v>
      </c>
      <c r="D33" s="124"/>
    </row>
    <row r="34" spans="1:4" ht="31.5" customHeight="1">
      <c r="A34" s="129" t="str">
        <f>Stac!C39</f>
        <v>Podstawy automatyki</v>
      </c>
      <c r="B34" s="124" t="str">
        <f>CONCATENATE(IF(ISERR(FIND(Opis_efektów_inż!$D$5,Stac!$R39))=FALSE,CONCATENATE(Opis_efektów_inż!$A$5,", "),""),IF(ISERR(FIND(Opis_efektów_inż!$D$6,Stac!$R39))=FALSE,CONCATENATE(Opis_efektów_inż!$A$6,", "),""),IF(ISERR(FIND(Opis_efektów_inż!$D$7,Stac!$R39))=FALSE,CONCATENATE(Opis_efektów_inż!$A$7,", "),""),IF(ISERR(FIND(Opis_efektów_inż!$D$8,Stac!$R39))=FALSE,CONCATENATE(Opis_efektów_inż!$A$8,", "),""))</f>
        <v/>
      </c>
      <c r="C34" s="125" t="str">
        <f>CONCATENATE(IF(ISERR(FIND(Opis_efektów_inż!$D$10,Stac!$S39))=FALSE,CONCATENATE(Opis_efektów_inż!$A$10,", "),""),IF(ISERR(FIND(Opis_efektów_inż!$D$11,Stac!$S39))=FALSE,CONCATENATE(Opis_efektów_inż!$A$11,", "),""),IF(ISERR(FIND(Opis_efektów_inż!$D$12,Stac!$S39))=FALSE,CONCATENATE(Opis_efektów_inż!$A$12,", "),""),IF(ISERR(FIND(Opis_efektów_inż!$D$13,Stac!$S39))=FALSE,CONCATENATE(Opis_efektów_inż!$A$13,", "),""),IF(ISERR(FIND(Opis_efektów_inż!$D$14,Stac!$S39))=FALSE,CONCATENATE(Opis_efektów_inż!$A$14,", "),""),IF(ISERR(FIND(Opis_efektów_inż!$D$15,Stac!$S39))=FALSE,CONCATENATE(Opis_efektów_inż!$A$15,", "),""),IF(ISERR(FIND(Opis_efektów_inż!$D$16,Stac!$S39))=FALSE,CONCATENATE(Opis_efektów_inż!$A$16,", "),""),IF(ISERR(FIND(Opis_efektów_inż!$D$17,Stac!$S39))=FALSE,CONCATENATE(Opis_efektów_inż!$A$17,", "),""),IF(ISERR(FIND(Opis_efektów_inż!$D$18,Stac!$S39))=FALSE,CONCATENATE(Opis_efektów_inż!$A$18,", "),""),IF(ISERR(FIND(Opis_efektów_inż!$D$19,Stac!$S39))=FALSE,CONCATENATE(Opis_efektów_inż!$A$19,", "),""),IF(ISERR(FIND(Opis_efektów_inż!$D$20,Stac!$S39))=FALSE,CONCATENATE(Opis_efektów_inż!$A$20,", "),""),IF(ISERR(FIND(Opis_efektów_inż!$D$21,Stac!$S39))=FALSE,CONCATENATE(Opis_efektów_inż!$A$21,", "),""),IF(ISERR(FIND(Opis_efektów_inż!$D$22,Stac!$S39))=FALSE,CONCATENATE(Opis_efektów_inż!$A$22,", "),""),IF(ISERR(FIND(Opis_efektów_inż!$D$23,Stac!$S39))=FALSE,CONCATENATE(Opis_efektów_inż!$A$23,", "),""),IF(ISERR(FIND(Opis_efektów_inż!$D$24,Stac!$S39))=FALSE,CONCATENATE(Opis_efektów_inż!$A$24,", "),""),IF(ISERR(FIND(Opis_efektów_inż!$D$25,Stac!$S39))=FALSE,CONCATENATE(Opis_efektów_inż!$A$25,", "),""),IF(ISERR(FIND(Opis_efektów_inż!$D$26,Stac!$S39))=FALSE,CONCATENATE(Opis_efektów_inż!$A$26,", "),""),IF(ISERR(FIND(Opis_efektów_inż!$D$27,Stac!$S39))=FALSE,CONCATENATE(Opis_efektów_inż!$A$27,", "),""),IF(ISERR(FIND(Opis_efektów_inż!$D$28,Stac!$S39))=FALSE,CONCATENATE(Opis_efektów_inż!$A$28,", "),""),IF(ISERR(FIND(Opis_efektów_inż!$D$29,Stac!$S39))=FALSE,CONCATENATE(Opis_efektów_inż!$A$29,", "),""),IF(ISERR(FIND(Opis_efektów_inż!$D$30,Stac!$S39))=FALSE,CONCATENATE(Opis_efektów_inż!$A$30,", "),""),IF(ISERR(FIND(Opis_efektów_inż!$D$31,Stac!$S39))=FALSE,CONCATENATE(Opis_efektów_inż!$A$31,", "),""),IF(ISERR(FIND(Opis_efektów_inż!$D$32,Stac!$S39))=FALSE,CONCATENATE(Opis_efektów_inż!$A$32,", "),""))</f>
        <v xml:space="preserve">K1P_U10, K1P_U12, K1P_U13, </v>
      </c>
      <c r="D34" s="124"/>
    </row>
    <row r="35" spans="1:4" ht="18" customHeight="1">
      <c r="A35" s="129" t="str">
        <f>Stac!C40</f>
        <v>Podstawy robotyki</v>
      </c>
      <c r="B35" s="124" t="str">
        <f>CONCATENATE(IF(ISERR(FIND(Opis_efektów_inż!$D$5,Stac!$R40))=FALSE,CONCATENATE(Opis_efektów_inż!$A$5,", "),""),IF(ISERR(FIND(Opis_efektów_inż!$D$6,Stac!$R40))=FALSE,CONCATENATE(Opis_efektów_inż!$A$6,", "),""),IF(ISERR(FIND(Opis_efektów_inż!$D$7,Stac!$R40))=FALSE,CONCATENATE(Opis_efektów_inż!$A$7,", "),""),IF(ISERR(FIND(Opis_efektów_inż!$D$8,Stac!$R40))=FALSE,CONCATENATE(Opis_efektów_inż!$A$8,", "),""))</f>
        <v xml:space="preserve">K1P_W21, </v>
      </c>
      <c r="C35" s="125" t="str">
        <f>CONCATENATE(IF(ISERR(FIND(Opis_efektów_inż!$D$10,Stac!$S40))=FALSE,CONCATENATE(Opis_efektów_inż!$A$10,", "),""),IF(ISERR(FIND(Opis_efektów_inż!$D$11,Stac!$S40))=FALSE,CONCATENATE(Opis_efektów_inż!$A$11,", "),""),IF(ISERR(FIND(Opis_efektów_inż!$D$12,Stac!$S40))=FALSE,CONCATENATE(Opis_efektów_inż!$A$12,", "),""),IF(ISERR(FIND(Opis_efektów_inż!$D$13,Stac!$S40))=FALSE,CONCATENATE(Opis_efektów_inż!$A$13,", "),""),IF(ISERR(FIND(Opis_efektów_inż!$D$14,Stac!$S40))=FALSE,CONCATENATE(Opis_efektów_inż!$A$14,", "),""),IF(ISERR(FIND(Opis_efektów_inż!$D$15,Stac!$S40))=FALSE,CONCATENATE(Opis_efektów_inż!$A$15,", "),""),IF(ISERR(FIND(Opis_efektów_inż!$D$16,Stac!$S40))=FALSE,CONCATENATE(Opis_efektów_inż!$A$16,", "),""),IF(ISERR(FIND(Opis_efektów_inż!$D$17,Stac!$S40))=FALSE,CONCATENATE(Opis_efektów_inż!$A$17,", "),""),IF(ISERR(FIND(Opis_efektów_inż!$D$18,Stac!$S40))=FALSE,CONCATENATE(Opis_efektów_inż!$A$18,", "),""),IF(ISERR(FIND(Opis_efektów_inż!$D$19,Stac!$S40))=FALSE,CONCATENATE(Opis_efektów_inż!$A$19,", "),""),IF(ISERR(FIND(Opis_efektów_inż!$D$20,Stac!$S40))=FALSE,CONCATENATE(Opis_efektów_inż!$A$20,", "),""),IF(ISERR(FIND(Opis_efektów_inż!$D$21,Stac!$S40))=FALSE,CONCATENATE(Opis_efektów_inż!$A$21,", "),""),IF(ISERR(FIND(Opis_efektów_inż!$D$22,Stac!$S40))=FALSE,CONCATENATE(Opis_efektów_inż!$A$22,", "),""),IF(ISERR(FIND(Opis_efektów_inż!$D$23,Stac!$S40))=FALSE,CONCATENATE(Opis_efektów_inż!$A$23,", "),""),IF(ISERR(FIND(Opis_efektów_inż!$D$24,Stac!$S40))=FALSE,CONCATENATE(Opis_efektów_inż!$A$24,", "),""),IF(ISERR(FIND(Opis_efektów_inż!$D$25,Stac!$S40))=FALSE,CONCATENATE(Opis_efektów_inż!$A$25,", "),""),IF(ISERR(FIND(Opis_efektów_inż!$D$26,Stac!$S40))=FALSE,CONCATENATE(Opis_efektów_inż!$A$26,", "),""),IF(ISERR(FIND(Opis_efektów_inż!$D$27,Stac!$S40))=FALSE,CONCATENATE(Opis_efektów_inż!$A$27,", "),""),IF(ISERR(FIND(Opis_efektów_inż!$D$28,Stac!$S40))=FALSE,CONCATENATE(Opis_efektów_inż!$A$28,", "),""),IF(ISERR(FIND(Opis_efektów_inż!$D$29,Stac!$S40))=FALSE,CONCATENATE(Opis_efektów_inż!$A$29,", "),""),IF(ISERR(FIND(Opis_efektów_inż!$D$30,Stac!$S40))=FALSE,CONCATENATE(Opis_efektów_inż!$A$30,", "),""),IF(ISERR(FIND(Opis_efektów_inż!$D$31,Stac!$S40))=FALSE,CONCATENATE(Opis_efektów_inż!$A$31,", "),""),IF(ISERR(FIND(Opis_efektów_inż!$D$32,Stac!$S40))=FALSE,CONCATENATE(Opis_efektów_inż!$A$32,", "),""))</f>
        <v xml:space="preserve">K1P_U11, K1P_U24, </v>
      </c>
      <c r="D35" s="124"/>
    </row>
    <row r="36" spans="1:4" ht="18.75" customHeight="1">
      <c r="A36" s="129" t="str">
        <f>Stac!C41</f>
        <v>Mechanika i wytrzymałość materiałów</v>
      </c>
      <c r="B36" s="124" t="str">
        <f>CONCATENATE(IF(ISERR(FIND(Opis_efektów_inż!$D$5,Stac!$R41))=FALSE,CONCATENATE(Opis_efektów_inż!$A$5,", "),""),IF(ISERR(FIND(Opis_efektów_inż!$D$6,Stac!$R41))=FALSE,CONCATENATE(Opis_efektów_inż!$A$6,", "),""),IF(ISERR(FIND(Opis_efektów_inż!$D$7,Stac!$R41))=FALSE,CONCATENATE(Opis_efektów_inż!$A$7,", "),""),IF(ISERR(FIND(Opis_efektów_inż!$D$8,Stac!$R41))=FALSE,CONCATENATE(Opis_efektów_inż!$A$8,", "),""))</f>
        <v/>
      </c>
      <c r="C36" s="125" t="str">
        <f>CONCATENATE(IF(ISERR(FIND(Opis_efektów_inż!$D$10,Stac!$S41))=FALSE,CONCATENATE(Opis_efektów_inż!$A$10,", "),""),IF(ISERR(FIND(Opis_efektów_inż!$D$11,Stac!$S41))=FALSE,CONCATENATE(Opis_efektów_inż!$A$11,", "),""),IF(ISERR(FIND(Opis_efektów_inż!$D$12,Stac!$S41))=FALSE,CONCATENATE(Opis_efektów_inż!$A$12,", "),""),IF(ISERR(FIND(Opis_efektów_inż!$D$13,Stac!$S41))=FALSE,CONCATENATE(Opis_efektów_inż!$A$13,", "),""),IF(ISERR(FIND(Opis_efektów_inż!$D$14,Stac!$S41))=FALSE,CONCATENATE(Opis_efektów_inż!$A$14,", "),""),IF(ISERR(FIND(Opis_efektów_inż!$D$15,Stac!$S41))=FALSE,CONCATENATE(Opis_efektów_inż!$A$15,", "),""),IF(ISERR(FIND(Opis_efektów_inż!$D$16,Stac!$S41))=FALSE,CONCATENATE(Opis_efektów_inż!$A$16,", "),""),IF(ISERR(FIND(Opis_efektów_inż!$D$17,Stac!$S41))=FALSE,CONCATENATE(Opis_efektów_inż!$A$17,", "),""),IF(ISERR(FIND(Opis_efektów_inż!$D$18,Stac!$S41))=FALSE,CONCATENATE(Opis_efektów_inż!$A$18,", "),""),IF(ISERR(FIND(Opis_efektów_inż!$D$19,Stac!$S41))=FALSE,CONCATENATE(Opis_efektów_inż!$A$19,", "),""),IF(ISERR(FIND(Opis_efektów_inż!$D$20,Stac!$S41))=FALSE,CONCATENATE(Opis_efektów_inż!$A$20,", "),""),IF(ISERR(FIND(Opis_efektów_inż!$D$21,Stac!$S41))=FALSE,CONCATENATE(Opis_efektów_inż!$A$21,", "),""),IF(ISERR(FIND(Opis_efektów_inż!$D$22,Stac!$S41))=FALSE,CONCATENATE(Opis_efektów_inż!$A$22,", "),""),IF(ISERR(FIND(Opis_efektów_inż!$D$23,Stac!$S41))=FALSE,CONCATENATE(Opis_efektów_inż!$A$23,", "),""),IF(ISERR(FIND(Opis_efektów_inż!$D$24,Stac!$S41))=FALSE,CONCATENATE(Opis_efektów_inż!$A$24,", "),""),IF(ISERR(FIND(Opis_efektów_inż!$D$25,Stac!$S41))=FALSE,CONCATENATE(Opis_efektów_inż!$A$25,", "),""),IF(ISERR(FIND(Opis_efektów_inż!$D$26,Stac!$S41))=FALSE,CONCATENATE(Opis_efektów_inż!$A$26,", "),""),IF(ISERR(FIND(Opis_efektów_inż!$D$27,Stac!$S41))=FALSE,CONCATENATE(Opis_efektów_inż!$A$27,", "),""),IF(ISERR(FIND(Opis_efektów_inż!$D$28,Stac!$S41))=FALSE,CONCATENATE(Opis_efektów_inż!$A$28,", "),""),IF(ISERR(FIND(Opis_efektów_inż!$D$29,Stac!$S41))=FALSE,CONCATENATE(Opis_efektów_inż!$A$29,", "),""),IF(ISERR(FIND(Opis_efektów_inż!$D$30,Stac!$S41))=FALSE,CONCATENATE(Opis_efektów_inż!$A$30,", "),""),IF(ISERR(FIND(Opis_efektów_inż!$D$31,Stac!$S41))=FALSE,CONCATENATE(Opis_efektów_inż!$A$31,", "),""),IF(ISERR(FIND(Opis_efektów_inż!$D$32,Stac!$S41))=FALSE,CONCATENATE(Opis_efektów_inż!$A$32,", "),""))</f>
        <v xml:space="preserve">K1P_U25, </v>
      </c>
      <c r="D36" s="124"/>
    </row>
    <row r="37" spans="1:4" ht="19.5" customHeight="1">
      <c r="A37" s="129" t="str">
        <f>Stac!C42</f>
        <v>Teoria i przetwarzanie sygnałów</v>
      </c>
      <c r="B37" s="124" t="str">
        <f>CONCATENATE(IF(ISERR(FIND(Opis_efektów_inż!$D$5,Stac!$R42))=FALSE,CONCATENATE(Opis_efektów_inż!$A$5,", "),""),IF(ISERR(FIND(Opis_efektów_inż!$D$6,Stac!$R42))=FALSE,CONCATENATE(Opis_efektów_inż!$A$6,", "),""),IF(ISERR(FIND(Opis_efektów_inż!$D$7,Stac!$R42))=FALSE,CONCATENATE(Opis_efektów_inż!$A$7,", "),""),IF(ISERR(FIND(Opis_efektów_inż!$D$8,Stac!$R42))=FALSE,CONCATENATE(Opis_efektów_inż!$A$8,", "),""))</f>
        <v/>
      </c>
      <c r="C37" s="125" t="str">
        <f>CONCATENATE(IF(ISERR(FIND(Opis_efektów_inż!$D$10,Stac!$S42))=FALSE,CONCATENATE(Opis_efektów_inż!$A$10,", "),""),IF(ISERR(FIND(Opis_efektów_inż!$D$11,Stac!$S42))=FALSE,CONCATENATE(Opis_efektów_inż!$A$11,", "),""),IF(ISERR(FIND(Opis_efektów_inż!$D$12,Stac!$S42))=FALSE,CONCATENATE(Opis_efektów_inż!$A$12,", "),""),IF(ISERR(FIND(Opis_efektów_inż!$D$13,Stac!$S42))=FALSE,CONCATENATE(Opis_efektów_inż!$A$13,", "),""),IF(ISERR(FIND(Opis_efektów_inż!$D$14,Stac!$S42))=FALSE,CONCATENATE(Opis_efektów_inż!$A$14,", "),""),IF(ISERR(FIND(Opis_efektów_inż!$D$15,Stac!$S42))=FALSE,CONCATENATE(Opis_efektów_inż!$A$15,", "),""),IF(ISERR(FIND(Opis_efektów_inż!$D$16,Stac!$S42))=FALSE,CONCATENATE(Opis_efektów_inż!$A$16,", "),""),IF(ISERR(FIND(Opis_efektów_inż!$D$17,Stac!$S42))=FALSE,CONCATENATE(Opis_efektów_inż!$A$17,", "),""),IF(ISERR(FIND(Opis_efektów_inż!$D$18,Stac!$S42))=FALSE,CONCATENATE(Opis_efektów_inż!$A$18,", "),""),IF(ISERR(FIND(Opis_efektów_inż!$D$19,Stac!$S42))=FALSE,CONCATENATE(Opis_efektów_inż!$A$19,", "),""),IF(ISERR(FIND(Opis_efektów_inż!$D$20,Stac!$S42))=FALSE,CONCATENATE(Opis_efektów_inż!$A$20,", "),""),IF(ISERR(FIND(Opis_efektów_inż!$D$21,Stac!$S42))=FALSE,CONCATENATE(Opis_efektów_inż!$A$21,", "),""),IF(ISERR(FIND(Opis_efektów_inż!$D$22,Stac!$S42))=FALSE,CONCATENATE(Opis_efektów_inż!$A$22,", "),""),IF(ISERR(FIND(Opis_efektów_inż!$D$23,Stac!$S42))=FALSE,CONCATENATE(Opis_efektów_inż!$A$23,", "),""),IF(ISERR(FIND(Opis_efektów_inż!$D$24,Stac!$S42))=FALSE,CONCATENATE(Opis_efektów_inż!$A$24,", "),""),IF(ISERR(FIND(Opis_efektów_inż!$D$25,Stac!$S42))=FALSE,CONCATENATE(Opis_efektów_inż!$A$25,", "),""),IF(ISERR(FIND(Opis_efektów_inż!$D$26,Stac!$S42))=FALSE,CONCATENATE(Opis_efektów_inż!$A$26,", "),""),IF(ISERR(FIND(Opis_efektów_inż!$D$27,Stac!$S42))=FALSE,CONCATENATE(Opis_efektów_inż!$A$27,", "),""),IF(ISERR(FIND(Opis_efektów_inż!$D$28,Stac!$S42))=FALSE,CONCATENATE(Opis_efektów_inż!$A$28,", "),""),IF(ISERR(FIND(Opis_efektów_inż!$D$29,Stac!$S42))=FALSE,CONCATENATE(Opis_efektów_inż!$A$29,", "),""),IF(ISERR(FIND(Opis_efektów_inż!$D$30,Stac!$S42))=FALSE,CONCATENATE(Opis_efektów_inż!$A$30,", "),""),IF(ISERR(FIND(Opis_efektów_inż!$D$31,Stac!$S42))=FALSE,CONCATENATE(Opis_efektów_inż!$A$31,", "),""),IF(ISERR(FIND(Opis_efektów_inż!$D$32,Stac!$S42))=FALSE,CONCATENATE(Opis_efektów_inż!$A$32,", "),""))</f>
        <v xml:space="preserve">K1P_U9, </v>
      </c>
      <c r="D37" s="124"/>
    </row>
    <row r="38" spans="1:4" ht="33" customHeight="1">
      <c r="A38" s="129" t="str">
        <f>Stac!C43</f>
        <v>Praktyka 1 (8 godz. w tyg.)</v>
      </c>
      <c r="B38" s="124" t="str">
        <f>CONCATENATE(IF(ISERR(FIND(Opis_efektów_inż!$D$5,Stac!$R43))=FALSE,CONCATENATE(Opis_efektów_inż!$A$5,", "),""),IF(ISERR(FIND(Opis_efektów_inż!$D$6,Stac!$R43))=FALSE,CONCATENATE(Opis_efektów_inż!$A$6,", "),""),IF(ISERR(FIND(Opis_efektów_inż!$D$7,Stac!$R43))=FALSE,CONCATENATE(Opis_efektów_inż!$A$7,", "),""),IF(ISERR(FIND(Opis_efektów_inż!$D$8,Stac!$R43))=FALSE,CONCATENATE(Opis_efektów_inż!$A$8,", "),""))</f>
        <v/>
      </c>
      <c r="C38" s="125" t="str">
        <f>CONCATENATE(IF(ISERR(FIND(Opis_efektów_inż!$D$10,Stac!$S43))=FALSE,CONCATENATE(Opis_efektów_inż!$A$10,", "),""),IF(ISERR(FIND(Opis_efektów_inż!$D$11,Stac!$S43))=FALSE,CONCATENATE(Opis_efektów_inż!$A$11,", "),""),IF(ISERR(FIND(Opis_efektów_inż!$D$12,Stac!$S43))=FALSE,CONCATENATE(Opis_efektów_inż!$A$12,", "),""),IF(ISERR(FIND(Opis_efektów_inż!$D$13,Stac!$S43))=FALSE,CONCATENATE(Opis_efektów_inż!$A$13,", "),""),IF(ISERR(FIND(Opis_efektów_inż!$D$14,Stac!$S43))=FALSE,CONCATENATE(Opis_efektów_inż!$A$14,", "),""),IF(ISERR(FIND(Opis_efektów_inż!$D$15,Stac!$S43))=FALSE,CONCATENATE(Opis_efektów_inż!$A$15,", "),""),IF(ISERR(FIND(Opis_efektów_inż!$D$16,Stac!$S43))=FALSE,CONCATENATE(Opis_efektów_inż!$A$16,", "),""),IF(ISERR(FIND(Opis_efektów_inż!$D$17,Stac!$S43))=FALSE,CONCATENATE(Opis_efektów_inż!$A$17,", "),""),IF(ISERR(FIND(Opis_efektów_inż!$D$18,Stac!$S43))=FALSE,CONCATENATE(Opis_efektów_inż!$A$18,", "),""),IF(ISERR(FIND(Opis_efektów_inż!$D$19,Stac!$S43))=FALSE,CONCATENATE(Opis_efektów_inż!$A$19,", "),""),IF(ISERR(FIND(Opis_efektów_inż!$D$20,Stac!$S43))=FALSE,CONCATENATE(Opis_efektów_inż!$A$20,", "),""),IF(ISERR(FIND(Opis_efektów_inż!$D$21,Stac!$S43))=FALSE,CONCATENATE(Opis_efektów_inż!$A$21,", "),""),IF(ISERR(FIND(Opis_efektów_inż!$D$22,Stac!$S43))=FALSE,CONCATENATE(Opis_efektów_inż!$A$22,", "),""),IF(ISERR(FIND(Opis_efektów_inż!$D$23,Stac!$S43))=FALSE,CONCATENATE(Opis_efektów_inż!$A$23,", "),""),IF(ISERR(FIND(Opis_efektów_inż!$D$24,Stac!$S43))=FALSE,CONCATENATE(Opis_efektów_inż!$A$24,", "),""),IF(ISERR(FIND(Opis_efektów_inż!$D$25,Stac!$S43))=FALSE,CONCATENATE(Opis_efektów_inż!$A$25,", "),""),IF(ISERR(FIND(Opis_efektów_inż!$D$26,Stac!$S43))=FALSE,CONCATENATE(Opis_efektów_inż!$A$26,", "),""),IF(ISERR(FIND(Opis_efektów_inż!$D$27,Stac!$S43))=FALSE,CONCATENATE(Opis_efektów_inż!$A$27,", "),""),IF(ISERR(FIND(Opis_efektów_inż!$D$28,Stac!$S43))=FALSE,CONCATENATE(Opis_efektów_inż!$A$28,", "),""),IF(ISERR(FIND(Opis_efektów_inż!$D$29,Stac!$S43))=FALSE,CONCATENATE(Opis_efektów_inż!$A$29,", "),""),IF(ISERR(FIND(Opis_efektów_inż!$D$30,Stac!$S43))=FALSE,CONCATENATE(Opis_efektów_inż!$A$30,", "),""),IF(ISERR(FIND(Opis_efektów_inż!$D$31,Stac!$S43))=FALSE,CONCATENATE(Opis_efektów_inż!$A$31,", "),""),IF(ISERR(FIND(Opis_efektów_inż!$D$32,Stac!$S43))=FALSE,CONCATENATE(Opis_efektów_inż!$A$32,", "),""))</f>
        <v xml:space="preserve">K1P_U34, K1P_U35, K1P_U32, K1P_U33, </v>
      </c>
      <c r="D38" s="124"/>
    </row>
    <row r="39" spans="1:4">
      <c r="A39" s="129" t="str">
        <f>Stac!C44</f>
        <v>Język obcy</v>
      </c>
      <c r="B39" s="124" t="str">
        <f>CONCATENATE(IF(ISERR(FIND(Opis_efektów_inż!$D$5,Stac!$R44))=FALSE,CONCATENATE(Opis_efektów_inż!$A$5,", "),""),IF(ISERR(FIND(Opis_efektów_inż!$D$6,Stac!$R44))=FALSE,CONCATENATE(Opis_efektów_inż!$A$6,", "),""),IF(ISERR(FIND(Opis_efektów_inż!$D$7,Stac!$R44))=FALSE,CONCATENATE(Opis_efektów_inż!$A$7,", "),""),IF(ISERR(FIND(Opis_efektów_inż!$D$8,Stac!$R44))=FALSE,CONCATENATE(Opis_efektów_inż!$A$8,", "),""))</f>
        <v/>
      </c>
      <c r="C39" s="125" t="str">
        <f>CONCATENATE(IF(ISERR(FIND(Opis_efektów_inż!$D$10,Stac!$S44))=FALSE,CONCATENATE(Opis_efektów_inż!$A$10,", "),""),IF(ISERR(FIND(Opis_efektów_inż!$D$11,Stac!$S44))=FALSE,CONCATENATE(Opis_efektów_inż!$A$11,", "),""),IF(ISERR(FIND(Opis_efektów_inż!$D$12,Stac!$S44))=FALSE,CONCATENATE(Opis_efektów_inż!$A$12,", "),""),IF(ISERR(FIND(Opis_efektów_inż!$D$13,Stac!$S44))=FALSE,CONCATENATE(Opis_efektów_inż!$A$13,", "),""),IF(ISERR(FIND(Opis_efektów_inż!$D$14,Stac!$S44))=FALSE,CONCATENATE(Opis_efektów_inż!$A$14,", "),""),IF(ISERR(FIND(Opis_efektów_inż!$D$15,Stac!$S44))=FALSE,CONCATENATE(Opis_efektów_inż!$A$15,", "),""),IF(ISERR(FIND(Opis_efektów_inż!$D$16,Stac!$S44))=FALSE,CONCATENATE(Opis_efektów_inż!$A$16,", "),""),IF(ISERR(FIND(Opis_efektów_inż!$D$17,Stac!$S44))=FALSE,CONCATENATE(Opis_efektów_inż!$A$17,", "),""),IF(ISERR(FIND(Opis_efektów_inż!$D$18,Stac!$S44))=FALSE,CONCATENATE(Opis_efektów_inż!$A$18,", "),""),IF(ISERR(FIND(Opis_efektów_inż!$D$19,Stac!$S44))=FALSE,CONCATENATE(Opis_efektów_inż!$A$19,", "),""),IF(ISERR(FIND(Opis_efektów_inż!$D$20,Stac!$S44))=FALSE,CONCATENATE(Opis_efektów_inż!$A$20,", "),""),IF(ISERR(FIND(Opis_efektów_inż!$D$21,Stac!$S44))=FALSE,CONCATENATE(Opis_efektów_inż!$A$21,", "),""),IF(ISERR(FIND(Opis_efektów_inż!$D$22,Stac!$S44))=FALSE,CONCATENATE(Opis_efektów_inż!$A$22,", "),""),IF(ISERR(FIND(Opis_efektów_inż!$D$23,Stac!$S44))=FALSE,CONCATENATE(Opis_efektów_inż!$A$23,", "),""),IF(ISERR(FIND(Opis_efektów_inż!$D$24,Stac!$S44))=FALSE,CONCATENATE(Opis_efektów_inż!$A$24,", "),""),IF(ISERR(FIND(Opis_efektów_inż!$D$25,Stac!$S44))=FALSE,CONCATENATE(Opis_efektów_inż!$A$25,", "),""),IF(ISERR(FIND(Opis_efektów_inż!$D$26,Stac!$S44))=FALSE,CONCATENATE(Opis_efektów_inż!$A$26,", "),""),IF(ISERR(FIND(Opis_efektów_inż!$D$27,Stac!$S44))=FALSE,CONCATENATE(Opis_efektów_inż!$A$27,", "),""),IF(ISERR(FIND(Opis_efektów_inż!$D$28,Stac!$S44))=FALSE,CONCATENATE(Opis_efektów_inż!$A$28,", "),""),IF(ISERR(FIND(Opis_efektów_inż!$D$29,Stac!$S44))=FALSE,CONCATENATE(Opis_efektów_inż!$A$29,", "),""),IF(ISERR(FIND(Opis_efektów_inż!$D$30,Stac!$S44))=FALSE,CONCATENATE(Opis_efektów_inż!$A$30,", "),""),IF(ISERR(FIND(Opis_efektów_inż!$D$31,Stac!$S44))=FALSE,CONCATENATE(Opis_efektów_inż!$A$31,", "),""),IF(ISERR(FIND(Opis_efektów_inż!$D$32,Stac!$S44))=FALSE,CONCATENATE(Opis_efektów_inż!$A$32,", "),""))</f>
        <v/>
      </c>
      <c r="D39" s="124"/>
    </row>
    <row r="40" spans="1:4" hidden="1">
      <c r="A40" s="129">
        <f>Stac!C45</f>
        <v>0</v>
      </c>
      <c r="B40" s="124" t="str">
        <f>CONCATENATE(IF(ISERR(FIND(Opis_efektów_inż!$D$5,Stac!$R45))=FALSE,CONCATENATE(Opis_efektów_inż!$A$5,", "),""),IF(ISERR(FIND(Opis_efektów_inż!$D$6,Stac!$R45))=FALSE,CONCATENATE(Opis_efektów_inż!$A$6,", "),""),IF(ISERR(FIND(Opis_efektów_inż!$D$7,Stac!$R45))=FALSE,CONCATENATE(Opis_efektów_inż!$A$7,", "),""),IF(ISERR(FIND(Opis_efektów_inż!$D$8,Stac!$R45))=FALSE,CONCATENATE(Opis_efektów_inż!$A$8,", "),""))</f>
        <v/>
      </c>
      <c r="C40" s="125" t="str">
        <f>CONCATENATE(IF(ISERR(FIND(Opis_efektów_inż!$D$10,Stac!$S45))=FALSE,CONCATENATE(Opis_efektów_inż!$A$10,", "),""),IF(ISERR(FIND(Opis_efektów_inż!$D$11,Stac!$S45))=FALSE,CONCATENATE(Opis_efektów_inż!$A$11,", "),""),IF(ISERR(FIND(Opis_efektów_inż!$D$12,Stac!$S45))=FALSE,CONCATENATE(Opis_efektów_inż!$A$12,", "),""),IF(ISERR(FIND(Opis_efektów_inż!$D$13,Stac!$S45))=FALSE,CONCATENATE(Opis_efektów_inż!$A$13,", "),""),IF(ISERR(FIND(Opis_efektów_inż!$D$14,Stac!$S45))=FALSE,CONCATENATE(Opis_efektów_inż!$A$14,", "),""),IF(ISERR(FIND(Opis_efektów_inż!$D$15,Stac!$S45))=FALSE,CONCATENATE(Opis_efektów_inż!$A$15,", "),""),IF(ISERR(FIND(Opis_efektów_inż!$D$16,Stac!$S45))=FALSE,CONCATENATE(Opis_efektów_inż!$A$16,", "),""),IF(ISERR(FIND(Opis_efektów_inż!$D$17,Stac!$S45))=FALSE,CONCATENATE(Opis_efektów_inż!$A$17,", "),""),IF(ISERR(FIND(Opis_efektów_inż!$D$18,Stac!$S45))=FALSE,CONCATENATE(Opis_efektów_inż!$A$18,", "),""),IF(ISERR(FIND(Opis_efektów_inż!$D$19,Stac!$S45))=FALSE,CONCATENATE(Opis_efektów_inż!$A$19,", "),""),IF(ISERR(FIND(Opis_efektów_inż!$D$20,Stac!$S45))=FALSE,CONCATENATE(Opis_efektów_inż!$A$20,", "),""),IF(ISERR(FIND(Opis_efektów_inż!$D$21,Stac!$S45))=FALSE,CONCATENATE(Opis_efektów_inż!$A$21,", "),""),IF(ISERR(FIND(Opis_efektów_inż!$D$22,Stac!$S45))=FALSE,CONCATENATE(Opis_efektów_inż!$A$22,", "),""),IF(ISERR(FIND(Opis_efektów_inż!$D$23,Stac!$S45))=FALSE,CONCATENATE(Opis_efektów_inż!$A$23,", "),""),IF(ISERR(FIND(Opis_efektów_inż!$D$24,Stac!$S45))=FALSE,CONCATENATE(Opis_efektów_inż!$A$24,", "),""),IF(ISERR(FIND(Opis_efektów_inż!$D$25,Stac!$S45))=FALSE,CONCATENATE(Opis_efektów_inż!$A$25,", "),""),IF(ISERR(FIND(Opis_efektów_inż!$D$26,Stac!$S45))=FALSE,CONCATENATE(Opis_efektów_inż!$A$26,", "),""),IF(ISERR(FIND(Opis_efektów_inż!$D$27,Stac!$S45))=FALSE,CONCATENATE(Opis_efektów_inż!$A$27,", "),""),IF(ISERR(FIND(Opis_efektów_inż!$D$28,Stac!$S45))=FALSE,CONCATENATE(Opis_efektów_inż!$A$28,", "),""),IF(ISERR(FIND(Opis_efektów_inż!$D$29,Stac!$S45))=FALSE,CONCATENATE(Opis_efektów_inż!$A$29,", "),""),IF(ISERR(FIND(Opis_efektów_inż!$D$30,Stac!$S45))=FALSE,CONCATENATE(Opis_efektów_inż!$A$30,", "),""),IF(ISERR(FIND(Opis_efektów_inż!$D$31,Stac!$S45))=FALSE,CONCATENATE(Opis_efektów_inż!$A$31,", "),""),IF(ISERR(FIND(Opis_efektów_inż!$D$32,Stac!$S45))=FALSE,CONCATENATE(Opis_efektów_inż!$A$32,", "),""))</f>
        <v/>
      </c>
      <c r="D40" s="124"/>
    </row>
    <row r="41" spans="1:4" hidden="1">
      <c r="A41" s="129">
        <f>Stac!C46</f>
        <v>0</v>
      </c>
      <c r="B41" s="124" t="str">
        <f>CONCATENATE(IF(ISERR(FIND(Opis_efektów_inż!$D$5,Stac!$R46))=FALSE,CONCATENATE(Opis_efektów_inż!$A$5,", "),""),IF(ISERR(FIND(Opis_efektów_inż!$D$6,Stac!$R46))=FALSE,CONCATENATE(Opis_efektów_inż!$A$6,", "),""),IF(ISERR(FIND(Opis_efektów_inż!$D$7,Stac!$R46))=FALSE,CONCATENATE(Opis_efektów_inż!$A$7,", "),""),IF(ISERR(FIND(Opis_efektów_inż!$D$8,Stac!$R46))=FALSE,CONCATENATE(Opis_efektów_inż!$A$8,", "),""))</f>
        <v/>
      </c>
      <c r="C41" s="125" t="str">
        <f>CONCATENATE(IF(ISERR(FIND(Opis_efektów_inż!$D$10,Stac!$S46))=FALSE,CONCATENATE(Opis_efektów_inż!$A$10,", "),""),IF(ISERR(FIND(Opis_efektów_inż!$D$11,Stac!$S46))=FALSE,CONCATENATE(Opis_efektów_inż!$A$11,", "),""),IF(ISERR(FIND(Opis_efektów_inż!$D$12,Stac!$S46))=FALSE,CONCATENATE(Opis_efektów_inż!$A$12,", "),""),IF(ISERR(FIND(Opis_efektów_inż!$D$13,Stac!$S46))=FALSE,CONCATENATE(Opis_efektów_inż!$A$13,", "),""),IF(ISERR(FIND(Opis_efektów_inż!$D$14,Stac!$S46))=FALSE,CONCATENATE(Opis_efektów_inż!$A$14,", "),""),IF(ISERR(FIND(Opis_efektów_inż!$D$15,Stac!$S46))=FALSE,CONCATENATE(Opis_efektów_inż!$A$15,", "),""),IF(ISERR(FIND(Opis_efektów_inż!$D$16,Stac!$S46))=FALSE,CONCATENATE(Opis_efektów_inż!$A$16,", "),""),IF(ISERR(FIND(Opis_efektów_inż!$D$17,Stac!$S46))=FALSE,CONCATENATE(Opis_efektów_inż!$A$17,", "),""),IF(ISERR(FIND(Opis_efektów_inż!$D$18,Stac!$S46))=FALSE,CONCATENATE(Opis_efektów_inż!$A$18,", "),""),IF(ISERR(FIND(Opis_efektów_inż!$D$19,Stac!$S46))=FALSE,CONCATENATE(Opis_efektów_inż!$A$19,", "),""),IF(ISERR(FIND(Opis_efektów_inż!$D$20,Stac!$S46))=FALSE,CONCATENATE(Opis_efektów_inż!$A$20,", "),""),IF(ISERR(FIND(Opis_efektów_inż!$D$21,Stac!$S46))=FALSE,CONCATENATE(Opis_efektów_inż!$A$21,", "),""),IF(ISERR(FIND(Opis_efektów_inż!$D$22,Stac!$S46))=FALSE,CONCATENATE(Opis_efektów_inż!$A$22,", "),""),IF(ISERR(FIND(Opis_efektów_inż!$D$23,Stac!$S46))=FALSE,CONCATENATE(Opis_efektów_inż!$A$23,", "),""),IF(ISERR(FIND(Opis_efektów_inż!$D$24,Stac!$S46))=FALSE,CONCATENATE(Opis_efektów_inż!$A$24,", "),""),IF(ISERR(FIND(Opis_efektów_inż!$D$25,Stac!$S46))=FALSE,CONCATENATE(Opis_efektów_inż!$A$25,", "),""),IF(ISERR(FIND(Opis_efektów_inż!$D$26,Stac!$S46))=FALSE,CONCATENATE(Opis_efektów_inż!$A$26,", "),""),IF(ISERR(FIND(Opis_efektów_inż!$D$27,Stac!$S46))=FALSE,CONCATENATE(Opis_efektów_inż!$A$27,", "),""),IF(ISERR(FIND(Opis_efektów_inż!$D$28,Stac!$S46))=FALSE,CONCATENATE(Opis_efektów_inż!$A$28,", "),""),IF(ISERR(FIND(Opis_efektów_inż!$D$29,Stac!$S46))=FALSE,CONCATENATE(Opis_efektów_inż!$A$29,", "),""),IF(ISERR(FIND(Opis_efektów_inż!$D$30,Stac!$S46))=FALSE,CONCATENATE(Opis_efektów_inż!$A$30,", "),""),IF(ISERR(FIND(Opis_efektów_inż!$D$31,Stac!$S46))=FALSE,CONCATENATE(Opis_efektów_inż!$A$31,", "),""),IF(ISERR(FIND(Opis_efektów_inż!$D$32,Stac!$S46))=FALSE,CONCATENATE(Opis_efektów_inż!$A$32,", "),""))</f>
        <v/>
      </c>
      <c r="D41" s="124"/>
    </row>
    <row r="42" spans="1:4">
      <c r="A42" s="145" t="str">
        <f>Stac!C47</f>
        <v>Semestr 4:</v>
      </c>
      <c r="B42" s="124" t="str">
        <f>CONCATENATE(IF(ISERR(FIND(Opis_efektów_inż!$D$5,Stac!$R47))=FALSE,CONCATENATE(Opis_efektów_inż!$A$5,", "),""),IF(ISERR(FIND(Opis_efektów_inż!$D$6,Stac!$R47))=FALSE,CONCATENATE(Opis_efektów_inż!$A$6,", "),""),IF(ISERR(FIND(Opis_efektów_inż!$D$7,Stac!$R47))=FALSE,CONCATENATE(Opis_efektów_inż!$A$7,", "),""),IF(ISERR(FIND(Opis_efektów_inż!$D$8,Stac!$R47))=FALSE,CONCATENATE(Opis_efektów_inż!$A$8,", "),""))</f>
        <v/>
      </c>
      <c r="C42" s="125" t="str">
        <f>CONCATENATE(IF(ISERR(FIND(Opis_efektów_inż!$D$10,Stac!$S47))=FALSE,CONCATENATE(Opis_efektów_inż!$A$10,", "),""),IF(ISERR(FIND(Opis_efektów_inż!$D$11,Stac!$S47))=FALSE,CONCATENATE(Opis_efektów_inż!$A$11,", "),""),IF(ISERR(FIND(Opis_efektów_inż!$D$12,Stac!$S47))=FALSE,CONCATENATE(Opis_efektów_inż!$A$12,", "),""),IF(ISERR(FIND(Opis_efektów_inż!$D$13,Stac!$S47))=FALSE,CONCATENATE(Opis_efektów_inż!$A$13,", "),""),IF(ISERR(FIND(Opis_efektów_inż!$D$14,Stac!$S47))=FALSE,CONCATENATE(Opis_efektów_inż!$A$14,", "),""),IF(ISERR(FIND(Opis_efektów_inż!$D$15,Stac!$S47))=FALSE,CONCATENATE(Opis_efektów_inż!$A$15,", "),""),IF(ISERR(FIND(Opis_efektów_inż!$D$16,Stac!$S47))=FALSE,CONCATENATE(Opis_efektów_inż!$A$16,", "),""),IF(ISERR(FIND(Opis_efektów_inż!$D$17,Stac!$S47))=FALSE,CONCATENATE(Opis_efektów_inż!$A$17,", "),""),IF(ISERR(FIND(Opis_efektów_inż!$D$18,Stac!$S47))=FALSE,CONCATENATE(Opis_efektów_inż!$A$18,", "),""),IF(ISERR(FIND(Opis_efektów_inż!$D$19,Stac!$S47))=FALSE,CONCATENATE(Opis_efektów_inż!$A$19,", "),""),IF(ISERR(FIND(Opis_efektów_inż!$D$20,Stac!$S47))=FALSE,CONCATENATE(Opis_efektów_inż!$A$20,", "),""),IF(ISERR(FIND(Opis_efektów_inż!$D$21,Stac!$S47))=FALSE,CONCATENATE(Opis_efektów_inż!$A$21,", "),""),IF(ISERR(FIND(Opis_efektów_inż!$D$22,Stac!$S47))=FALSE,CONCATENATE(Opis_efektów_inż!$A$22,", "),""),IF(ISERR(FIND(Opis_efektów_inż!$D$23,Stac!$S47))=FALSE,CONCATENATE(Opis_efektów_inż!$A$23,", "),""),IF(ISERR(FIND(Opis_efektów_inż!$D$24,Stac!$S47))=FALSE,CONCATENATE(Opis_efektów_inż!$A$24,", "),""),IF(ISERR(FIND(Opis_efektów_inż!$D$25,Stac!$S47))=FALSE,CONCATENATE(Opis_efektów_inż!$A$25,", "),""),IF(ISERR(FIND(Opis_efektów_inż!$D$26,Stac!$S47))=FALSE,CONCATENATE(Opis_efektów_inż!$A$26,", "),""),IF(ISERR(FIND(Opis_efektów_inż!$D$27,Stac!$S47))=FALSE,CONCATENATE(Opis_efektów_inż!$A$27,", "),""),IF(ISERR(FIND(Opis_efektów_inż!$D$28,Stac!$S47))=FALSE,CONCATENATE(Opis_efektów_inż!$A$28,", "),""),IF(ISERR(FIND(Opis_efektów_inż!$D$29,Stac!$S47))=FALSE,CONCATENATE(Opis_efektów_inż!$A$29,", "),""),IF(ISERR(FIND(Opis_efektów_inż!$D$30,Stac!$S47))=FALSE,CONCATENATE(Opis_efektów_inż!$A$30,", "),""),IF(ISERR(FIND(Opis_efektów_inż!$D$31,Stac!$S47))=FALSE,CONCATENATE(Opis_efektów_inż!$A$31,", "),""),IF(ISERR(FIND(Opis_efektów_inż!$D$32,Stac!$S47))=FALSE,CONCATENATE(Opis_efektów_inż!$A$32,", "),""))</f>
        <v/>
      </c>
      <c r="D42" s="124"/>
    </row>
    <row r="43" spans="1:4">
      <c r="A43" s="129" t="str">
        <f>Stac!C48</f>
        <v>Moduł kształcenia</v>
      </c>
      <c r="B43" s="124" t="str">
        <f>CONCATENATE(IF(ISERR(FIND(Opis_efektów_inż!$D$5,Stac!$R48))=FALSE,CONCATENATE(Opis_efektów_inż!$A$5,", "),""),IF(ISERR(FIND(Opis_efektów_inż!$D$6,Stac!$R48))=FALSE,CONCATENATE(Opis_efektów_inż!$A$6,", "),""),IF(ISERR(FIND(Opis_efektów_inż!$D$7,Stac!$R48))=FALSE,CONCATENATE(Opis_efektów_inż!$A$7,", "),""),IF(ISERR(FIND(Opis_efektów_inż!$D$8,Stac!$R48))=FALSE,CONCATENATE(Opis_efektów_inż!$A$8,", "),""))</f>
        <v/>
      </c>
      <c r="C43" s="125" t="str">
        <f>CONCATENATE(IF(ISERR(FIND(Opis_efektów_inż!$D$10,Stac!$S48))=FALSE,CONCATENATE(Opis_efektów_inż!$A$10,", "),""),IF(ISERR(FIND(Opis_efektów_inż!$D$11,Stac!$S48))=FALSE,CONCATENATE(Opis_efektów_inż!$A$11,", "),""),IF(ISERR(FIND(Opis_efektów_inż!$D$12,Stac!$S48))=FALSE,CONCATENATE(Opis_efektów_inż!$A$12,", "),""),IF(ISERR(FIND(Opis_efektów_inż!$D$13,Stac!$S48))=FALSE,CONCATENATE(Opis_efektów_inż!$A$13,", "),""),IF(ISERR(FIND(Opis_efektów_inż!$D$14,Stac!$S48))=FALSE,CONCATENATE(Opis_efektów_inż!$A$14,", "),""),IF(ISERR(FIND(Opis_efektów_inż!$D$15,Stac!$S48))=FALSE,CONCATENATE(Opis_efektów_inż!$A$15,", "),""),IF(ISERR(FIND(Opis_efektów_inż!$D$16,Stac!$S48))=FALSE,CONCATENATE(Opis_efektów_inż!$A$16,", "),""),IF(ISERR(FIND(Opis_efektów_inż!$D$17,Stac!$S48))=FALSE,CONCATENATE(Opis_efektów_inż!$A$17,", "),""),IF(ISERR(FIND(Opis_efektów_inż!$D$18,Stac!$S48))=FALSE,CONCATENATE(Opis_efektów_inż!$A$18,", "),""),IF(ISERR(FIND(Opis_efektów_inż!$D$19,Stac!$S48))=FALSE,CONCATENATE(Opis_efektów_inż!$A$19,", "),""),IF(ISERR(FIND(Opis_efektów_inż!$D$20,Stac!$S48))=FALSE,CONCATENATE(Opis_efektów_inż!$A$20,", "),""),IF(ISERR(FIND(Opis_efektów_inż!$D$21,Stac!$S48))=FALSE,CONCATENATE(Opis_efektów_inż!$A$21,", "),""),IF(ISERR(FIND(Opis_efektów_inż!$D$22,Stac!$S48))=FALSE,CONCATENATE(Opis_efektów_inż!$A$22,", "),""),IF(ISERR(FIND(Opis_efektów_inż!$D$23,Stac!$S48))=FALSE,CONCATENATE(Opis_efektów_inż!$A$23,", "),""),IF(ISERR(FIND(Opis_efektów_inż!$D$24,Stac!$S48))=FALSE,CONCATENATE(Opis_efektów_inż!$A$24,", "),""),IF(ISERR(FIND(Opis_efektów_inż!$D$25,Stac!$S48))=FALSE,CONCATENATE(Opis_efektów_inż!$A$25,", "),""),IF(ISERR(FIND(Opis_efektów_inż!$D$26,Stac!$S48))=FALSE,CONCATENATE(Opis_efektów_inż!$A$26,", "),""),IF(ISERR(FIND(Opis_efektów_inż!$D$27,Stac!$S48))=FALSE,CONCATENATE(Opis_efektów_inż!$A$27,", "),""),IF(ISERR(FIND(Opis_efektów_inż!$D$28,Stac!$S48))=FALSE,CONCATENATE(Opis_efektów_inż!$A$28,", "),""),IF(ISERR(FIND(Opis_efektów_inż!$D$29,Stac!$S48))=FALSE,CONCATENATE(Opis_efektów_inż!$A$29,", "),""),IF(ISERR(FIND(Opis_efektów_inż!$D$30,Stac!$S48))=FALSE,CONCATENATE(Opis_efektów_inż!$A$30,", "),""),IF(ISERR(FIND(Opis_efektów_inż!$D$31,Stac!$S48))=FALSE,CONCATENATE(Opis_efektów_inż!$A$31,", "),""),IF(ISERR(FIND(Opis_efektów_inż!$D$32,Stac!$S48))=FALSE,CONCATENATE(Opis_efektów_inż!$A$32,", "),""))</f>
        <v/>
      </c>
      <c r="D43" s="124"/>
    </row>
    <row r="44" spans="1:4" ht="30.75" customHeight="1">
      <c r="A44" s="129" t="str">
        <f>Stac!C49</f>
        <v>Elementy i urządzenia automatyki</v>
      </c>
      <c r="B44" s="124" t="str">
        <f>CONCATENATE(IF(ISERR(FIND(Opis_efektów_inż!$D$5,Stac!$R49))=FALSE,CONCATENATE(Opis_efektów_inż!$A$5,", "),""),IF(ISERR(FIND(Opis_efektów_inż!$D$6,Stac!$R49))=FALSE,CONCATENATE(Opis_efektów_inż!$A$6,", "),""),IF(ISERR(FIND(Opis_efektów_inż!$D$7,Stac!$R49))=FALSE,CONCATENATE(Opis_efektów_inż!$A$7,", "),""),IF(ISERR(FIND(Opis_efektów_inż!$D$8,Stac!$R49))=FALSE,CONCATENATE(Opis_efektów_inż!$A$8,", "),""))</f>
        <v/>
      </c>
      <c r="C44" s="125" t="str">
        <f>CONCATENATE(IF(ISERR(FIND(Opis_efektów_inż!$D$10,Stac!$S49))=FALSE,CONCATENATE(Opis_efektów_inż!$A$10,", "),""),IF(ISERR(FIND(Opis_efektów_inż!$D$11,Stac!$S49))=FALSE,CONCATENATE(Opis_efektów_inż!$A$11,", "),""),IF(ISERR(FIND(Opis_efektów_inż!$D$12,Stac!$S49))=FALSE,CONCATENATE(Opis_efektów_inż!$A$12,", "),""),IF(ISERR(FIND(Opis_efektów_inż!$D$13,Stac!$S49))=FALSE,CONCATENATE(Opis_efektów_inż!$A$13,", "),""),IF(ISERR(FIND(Opis_efektów_inż!$D$14,Stac!$S49))=FALSE,CONCATENATE(Opis_efektów_inż!$A$14,", "),""),IF(ISERR(FIND(Opis_efektów_inż!$D$15,Stac!$S49))=FALSE,CONCATENATE(Opis_efektów_inż!$A$15,", "),""),IF(ISERR(FIND(Opis_efektów_inż!$D$16,Stac!$S49))=FALSE,CONCATENATE(Opis_efektów_inż!$A$16,", "),""),IF(ISERR(FIND(Opis_efektów_inż!$D$17,Stac!$S49))=FALSE,CONCATENATE(Opis_efektów_inż!$A$17,", "),""),IF(ISERR(FIND(Opis_efektów_inż!$D$18,Stac!$S49))=FALSE,CONCATENATE(Opis_efektów_inż!$A$18,", "),""),IF(ISERR(FIND(Opis_efektów_inż!$D$19,Stac!$S49))=FALSE,CONCATENATE(Opis_efektów_inż!$A$19,", "),""),IF(ISERR(FIND(Opis_efektów_inż!$D$20,Stac!$S49))=FALSE,CONCATENATE(Opis_efektów_inż!$A$20,", "),""),IF(ISERR(FIND(Opis_efektów_inż!$D$21,Stac!$S49))=FALSE,CONCATENATE(Opis_efektów_inż!$A$21,", "),""),IF(ISERR(FIND(Opis_efektów_inż!$D$22,Stac!$S49))=FALSE,CONCATENATE(Opis_efektów_inż!$A$22,", "),""),IF(ISERR(FIND(Opis_efektów_inż!$D$23,Stac!$S49))=FALSE,CONCATENATE(Opis_efektów_inż!$A$23,", "),""),IF(ISERR(FIND(Opis_efektów_inż!$D$24,Stac!$S49))=FALSE,CONCATENATE(Opis_efektów_inż!$A$24,", "),""),IF(ISERR(FIND(Opis_efektów_inż!$D$25,Stac!$S49))=FALSE,CONCATENATE(Opis_efektów_inż!$A$25,", "),""),IF(ISERR(FIND(Opis_efektów_inż!$D$26,Stac!$S49))=FALSE,CONCATENATE(Opis_efektów_inż!$A$26,", "),""),IF(ISERR(FIND(Opis_efektów_inż!$D$27,Stac!$S49))=FALSE,CONCATENATE(Opis_efektów_inż!$A$27,", "),""),IF(ISERR(FIND(Opis_efektów_inż!$D$28,Stac!$S49))=FALSE,CONCATENATE(Opis_efektów_inż!$A$28,", "),""),IF(ISERR(FIND(Opis_efektów_inż!$D$29,Stac!$S49))=FALSE,CONCATENATE(Opis_efektów_inż!$A$29,", "),""),IF(ISERR(FIND(Opis_efektów_inż!$D$30,Stac!$S49))=FALSE,CONCATENATE(Opis_efektów_inż!$A$30,", "),""),IF(ISERR(FIND(Opis_efektów_inż!$D$31,Stac!$S49))=FALSE,CONCATENATE(Opis_efektów_inż!$A$31,", "),""),IF(ISERR(FIND(Opis_efektów_inż!$D$32,Stac!$S49))=FALSE,CONCATENATE(Opis_efektów_inż!$A$32,", "),""))</f>
        <v xml:space="preserve">K1P_U13, K1P_U15, K1P_U22, </v>
      </c>
      <c r="D44" s="124"/>
    </row>
    <row r="45" spans="1:4" ht="19.5" customHeight="1">
      <c r="A45" s="129" t="str">
        <f>Stac!C50</f>
        <v>Modelowanie i sterowanie robotów</v>
      </c>
      <c r="B45" s="124" t="str">
        <f>CONCATENATE(IF(ISERR(FIND(Opis_efektów_inż!$D$5,Stac!$R50))=FALSE,CONCATENATE(Opis_efektów_inż!$A$5,", "),""),IF(ISERR(FIND(Opis_efektów_inż!$D$6,Stac!$R50))=FALSE,CONCATENATE(Opis_efektów_inż!$A$6,", "),""),IF(ISERR(FIND(Opis_efektów_inż!$D$7,Stac!$R50))=FALSE,CONCATENATE(Opis_efektów_inż!$A$7,", "),""),IF(ISERR(FIND(Opis_efektów_inż!$D$8,Stac!$R50))=FALSE,CONCATENATE(Opis_efektów_inż!$A$8,", "),""))</f>
        <v xml:space="preserve">K1P_W21, </v>
      </c>
      <c r="C45" s="125" t="str">
        <f>CONCATENATE(IF(ISERR(FIND(Opis_efektów_inż!$D$10,Stac!$S50))=FALSE,CONCATENATE(Opis_efektów_inż!$A$10,", "),""),IF(ISERR(FIND(Opis_efektów_inż!$D$11,Stac!$S50))=FALSE,CONCATENATE(Opis_efektów_inż!$A$11,", "),""),IF(ISERR(FIND(Opis_efektów_inż!$D$12,Stac!$S50))=FALSE,CONCATENATE(Opis_efektów_inż!$A$12,", "),""),IF(ISERR(FIND(Opis_efektów_inż!$D$13,Stac!$S50))=FALSE,CONCATENATE(Opis_efektów_inż!$A$13,", "),""),IF(ISERR(FIND(Opis_efektów_inż!$D$14,Stac!$S50))=FALSE,CONCATENATE(Opis_efektów_inż!$A$14,", "),""),IF(ISERR(FIND(Opis_efektów_inż!$D$15,Stac!$S50))=FALSE,CONCATENATE(Opis_efektów_inż!$A$15,", "),""),IF(ISERR(FIND(Opis_efektów_inż!$D$16,Stac!$S50))=FALSE,CONCATENATE(Opis_efektów_inż!$A$16,", "),""),IF(ISERR(FIND(Opis_efektów_inż!$D$17,Stac!$S50))=FALSE,CONCATENATE(Opis_efektów_inż!$A$17,", "),""),IF(ISERR(FIND(Opis_efektów_inż!$D$18,Stac!$S50))=FALSE,CONCATENATE(Opis_efektów_inż!$A$18,", "),""),IF(ISERR(FIND(Opis_efektów_inż!$D$19,Stac!$S50))=FALSE,CONCATENATE(Opis_efektów_inż!$A$19,", "),""),IF(ISERR(FIND(Opis_efektów_inż!$D$20,Stac!$S50))=FALSE,CONCATENATE(Opis_efektów_inż!$A$20,", "),""),IF(ISERR(FIND(Opis_efektów_inż!$D$21,Stac!$S50))=FALSE,CONCATENATE(Opis_efektów_inż!$A$21,", "),""),IF(ISERR(FIND(Opis_efektów_inż!$D$22,Stac!$S50))=FALSE,CONCATENATE(Opis_efektów_inż!$A$22,", "),""),IF(ISERR(FIND(Opis_efektów_inż!$D$23,Stac!$S50))=FALSE,CONCATENATE(Opis_efektów_inż!$A$23,", "),""),IF(ISERR(FIND(Opis_efektów_inż!$D$24,Stac!$S50))=FALSE,CONCATENATE(Opis_efektów_inż!$A$24,", "),""),IF(ISERR(FIND(Opis_efektów_inż!$D$25,Stac!$S50))=FALSE,CONCATENATE(Opis_efektów_inż!$A$25,", "),""),IF(ISERR(FIND(Opis_efektów_inż!$D$26,Stac!$S50))=FALSE,CONCATENATE(Opis_efektów_inż!$A$26,", "),""),IF(ISERR(FIND(Opis_efektów_inż!$D$27,Stac!$S50))=FALSE,CONCATENATE(Opis_efektów_inż!$A$27,", "),""),IF(ISERR(FIND(Opis_efektów_inż!$D$28,Stac!$S50))=FALSE,CONCATENATE(Opis_efektów_inż!$A$28,", "),""),IF(ISERR(FIND(Opis_efektów_inż!$D$29,Stac!$S50))=FALSE,CONCATENATE(Opis_efektów_inż!$A$29,", "),""),IF(ISERR(FIND(Opis_efektów_inż!$D$30,Stac!$S50))=FALSE,CONCATENATE(Opis_efektów_inż!$A$30,", "),""),IF(ISERR(FIND(Opis_efektów_inż!$D$31,Stac!$S50))=FALSE,CONCATENATE(Opis_efektów_inż!$A$31,", "),""),IF(ISERR(FIND(Opis_efektów_inż!$D$32,Stac!$S50))=FALSE,CONCATENATE(Opis_efektów_inż!$A$32,", "),""))</f>
        <v xml:space="preserve">K1P_U11, K1P_U17, </v>
      </c>
      <c r="D45" s="124"/>
    </row>
    <row r="46" spans="1:4" ht="21" customHeight="1">
      <c r="A46" s="129" t="str">
        <f>Stac!C51</f>
        <v>Technika cyfrowa</v>
      </c>
      <c r="B46" s="124" t="str">
        <f>CONCATENATE(IF(ISERR(FIND(Opis_efektów_inż!$D$5,Stac!$R51))=FALSE,CONCATENATE(Opis_efektów_inż!$A$5,", "),""),IF(ISERR(FIND(Opis_efektów_inż!$D$6,Stac!$R51))=FALSE,CONCATENATE(Opis_efektów_inż!$A$6,", "),""),IF(ISERR(FIND(Opis_efektów_inż!$D$7,Stac!$R51))=FALSE,CONCATENATE(Opis_efektów_inż!$A$7,", "),""),IF(ISERR(FIND(Opis_efektów_inż!$D$8,Stac!$R51))=FALSE,CONCATENATE(Opis_efektów_inż!$A$8,", "),""))</f>
        <v/>
      </c>
      <c r="C46" s="125" t="str">
        <f>CONCATENATE(IF(ISERR(FIND(Opis_efektów_inż!$D$10,Stac!$S51))=FALSE,CONCATENATE(Opis_efektów_inż!$A$10,", "),""),IF(ISERR(FIND(Opis_efektów_inż!$D$11,Stac!$S51))=FALSE,CONCATENATE(Opis_efektów_inż!$A$11,", "),""),IF(ISERR(FIND(Opis_efektów_inż!$D$12,Stac!$S51))=FALSE,CONCATENATE(Opis_efektów_inż!$A$12,", "),""),IF(ISERR(FIND(Opis_efektów_inż!$D$13,Stac!$S51))=FALSE,CONCATENATE(Opis_efektów_inż!$A$13,", "),""),IF(ISERR(FIND(Opis_efektów_inż!$D$14,Stac!$S51))=FALSE,CONCATENATE(Opis_efektów_inż!$A$14,", "),""),IF(ISERR(FIND(Opis_efektów_inż!$D$15,Stac!$S51))=FALSE,CONCATENATE(Opis_efektów_inż!$A$15,", "),""),IF(ISERR(FIND(Opis_efektów_inż!$D$16,Stac!$S51))=FALSE,CONCATENATE(Opis_efektów_inż!$A$16,", "),""),IF(ISERR(FIND(Opis_efektów_inż!$D$17,Stac!$S51))=FALSE,CONCATENATE(Opis_efektów_inż!$A$17,", "),""),IF(ISERR(FIND(Opis_efektów_inż!$D$18,Stac!$S51))=FALSE,CONCATENATE(Opis_efektów_inż!$A$18,", "),""),IF(ISERR(FIND(Opis_efektów_inż!$D$19,Stac!$S51))=FALSE,CONCATENATE(Opis_efektów_inż!$A$19,", "),""),IF(ISERR(FIND(Opis_efektów_inż!$D$20,Stac!$S51))=FALSE,CONCATENATE(Opis_efektów_inż!$A$20,", "),""),IF(ISERR(FIND(Opis_efektów_inż!$D$21,Stac!$S51))=FALSE,CONCATENATE(Opis_efektów_inż!$A$21,", "),""),IF(ISERR(FIND(Opis_efektów_inż!$D$22,Stac!$S51))=FALSE,CONCATENATE(Opis_efektów_inż!$A$22,", "),""),IF(ISERR(FIND(Opis_efektów_inż!$D$23,Stac!$S51))=FALSE,CONCATENATE(Opis_efektów_inż!$A$23,", "),""),IF(ISERR(FIND(Opis_efektów_inż!$D$24,Stac!$S51))=FALSE,CONCATENATE(Opis_efektów_inż!$A$24,", "),""),IF(ISERR(FIND(Opis_efektów_inż!$D$25,Stac!$S51))=FALSE,CONCATENATE(Opis_efektów_inż!$A$25,", "),""),IF(ISERR(FIND(Opis_efektów_inż!$D$26,Stac!$S51))=FALSE,CONCATENATE(Opis_efektów_inż!$A$26,", "),""),IF(ISERR(FIND(Opis_efektów_inż!$D$27,Stac!$S51))=FALSE,CONCATENATE(Opis_efektów_inż!$A$27,", "),""),IF(ISERR(FIND(Opis_efektów_inż!$D$28,Stac!$S51))=FALSE,CONCATENATE(Opis_efektów_inż!$A$28,", "),""),IF(ISERR(FIND(Opis_efektów_inż!$D$29,Stac!$S51))=FALSE,CONCATENATE(Opis_efektów_inż!$A$29,", "),""),IF(ISERR(FIND(Opis_efektów_inż!$D$30,Stac!$S51))=FALSE,CONCATENATE(Opis_efektów_inż!$A$30,", "),""),IF(ISERR(FIND(Opis_efektów_inż!$D$31,Stac!$S51))=FALSE,CONCATENATE(Opis_efektów_inż!$A$31,", "),""),IF(ISERR(FIND(Opis_efektów_inż!$D$32,Stac!$S51))=FALSE,CONCATENATE(Opis_efektów_inż!$A$32,", "),""))</f>
        <v xml:space="preserve">K1P_U25, K1P_U15, </v>
      </c>
      <c r="D46" s="124"/>
    </row>
    <row r="47" spans="1:4" ht="30.75" customHeight="1">
      <c r="A47" s="129" t="str">
        <f>Stac!C52</f>
        <v>Sterowanie procesami ciągłymi i dyskretnymi</v>
      </c>
      <c r="B47" s="124" t="str">
        <f>CONCATENATE(IF(ISERR(FIND(Opis_efektów_inż!$D$5,Stac!$R52))=FALSE,CONCATENATE(Opis_efektów_inż!$A$5,", "),""),IF(ISERR(FIND(Opis_efektów_inż!$D$6,Stac!$R52))=FALSE,CONCATENATE(Opis_efektów_inż!$A$6,", "),""),IF(ISERR(FIND(Opis_efektów_inż!$D$7,Stac!$R52))=FALSE,CONCATENATE(Opis_efektów_inż!$A$7,", "),""),IF(ISERR(FIND(Opis_efektów_inż!$D$8,Stac!$R52))=FALSE,CONCATENATE(Opis_efektów_inż!$A$8,", "),""))</f>
        <v/>
      </c>
      <c r="C47" s="125" t="str">
        <f>CONCATENATE(IF(ISERR(FIND(Opis_efektów_inż!$D$10,Stac!$S52))=FALSE,CONCATENATE(Opis_efektów_inż!$A$10,", "),""),IF(ISERR(FIND(Opis_efektów_inż!$D$11,Stac!$S52))=FALSE,CONCATENATE(Opis_efektów_inż!$A$11,", "),""),IF(ISERR(FIND(Opis_efektów_inż!$D$12,Stac!$S52))=FALSE,CONCATENATE(Opis_efektów_inż!$A$12,", "),""),IF(ISERR(FIND(Opis_efektów_inż!$D$13,Stac!$S52))=FALSE,CONCATENATE(Opis_efektów_inż!$A$13,", "),""),IF(ISERR(FIND(Opis_efektów_inż!$D$14,Stac!$S52))=FALSE,CONCATENATE(Opis_efektów_inż!$A$14,", "),""),IF(ISERR(FIND(Opis_efektów_inż!$D$15,Stac!$S52))=FALSE,CONCATENATE(Opis_efektów_inż!$A$15,", "),""),IF(ISERR(FIND(Opis_efektów_inż!$D$16,Stac!$S52))=FALSE,CONCATENATE(Opis_efektów_inż!$A$16,", "),""),IF(ISERR(FIND(Opis_efektów_inż!$D$17,Stac!$S52))=FALSE,CONCATENATE(Opis_efektów_inż!$A$17,", "),""),IF(ISERR(FIND(Opis_efektów_inż!$D$18,Stac!$S52))=FALSE,CONCATENATE(Opis_efektów_inż!$A$18,", "),""),IF(ISERR(FIND(Opis_efektów_inż!$D$19,Stac!$S52))=FALSE,CONCATENATE(Opis_efektów_inż!$A$19,", "),""),IF(ISERR(FIND(Opis_efektów_inż!$D$20,Stac!$S52))=FALSE,CONCATENATE(Opis_efektów_inż!$A$20,", "),""),IF(ISERR(FIND(Opis_efektów_inż!$D$21,Stac!$S52))=FALSE,CONCATENATE(Opis_efektów_inż!$A$21,", "),""),IF(ISERR(FIND(Opis_efektów_inż!$D$22,Stac!$S52))=FALSE,CONCATENATE(Opis_efektów_inż!$A$22,", "),""),IF(ISERR(FIND(Opis_efektów_inż!$D$23,Stac!$S52))=FALSE,CONCATENATE(Opis_efektów_inż!$A$23,", "),""),IF(ISERR(FIND(Opis_efektów_inż!$D$24,Stac!$S52))=FALSE,CONCATENATE(Opis_efektów_inż!$A$24,", "),""),IF(ISERR(FIND(Opis_efektów_inż!$D$25,Stac!$S52))=FALSE,CONCATENATE(Opis_efektów_inż!$A$25,", "),""),IF(ISERR(FIND(Opis_efektów_inż!$D$26,Stac!$S52))=FALSE,CONCATENATE(Opis_efektów_inż!$A$26,", "),""),IF(ISERR(FIND(Opis_efektów_inż!$D$27,Stac!$S52))=FALSE,CONCATENATE(Opis_efektów_inż!$A$27,", "),""),IF(ISERR(FIND(Opis_efektów_inż!$D$28,Stac!$S52))=FALSE,CONCATENATE(Opis_efektów_inż!$A$28,", "),""),IF(ISERR(FIND(Opis_efektów_inż!$D$29,Stac!$S52))=FALSE,CONCATENATE(Opis_efektów_inż!$A$29,", "),""),IF(ISERR(FIND(Opis_efektów_inż!$D$30,Stac!$S52))=FALSE,CONCATENATE(Opis_efektów_inż!$A$30,", "),""),IF(ISERR(FIND(Opis_efektów_inż!$D$31,Stac!$S52))=FALSE,CONCATENATE(Opis_efektów_inż!$A$31,", "),""),IF(ISERR(FIND(Opis_efektów_inż!$D$32,Stac!$S52))=FALSE,CONCATENATE(Opis_efektów_inż!$A$32,", "),""))</f>
        <v xml:space="preserve">K1P_U10, K1P_U11, K1P_U29, </v>
      </c>
      <c r="D47" s="124"/>
    </row>
    <row r="48" spans="1:4" ht="20.25" customHeight="1">
      <c r="A48" s="129" t="str">
        <f>Stac!C53</f>
        <v xml:space="preserve">Metrologia i miernictwo techniczne </v>
      </c>
      <c r="B48" s="124" t="str">
        <f>CONCATENATE(IF(ISERR(FIND(Opis_efektów_inż!$D$5,Stac!$R53))=FALSE,CONCATENATE(Opis_efektów_inż!$A$5,", "),""),IF(ISERR(FIND(Opis_efektów_inż!$D$6,Stac!$R53))=FALSE,CONCATENATE(Opis_efektów_inż!$A$6,", "),""),IF(ISERR(FIND(Opis_efektów_inż!$D$7,Stac!$R53))=FALSE,CONCATENATE(Opis_efektów_inż!$A$7,", "),""),IF(ISERR(FIND(Opis_efektów_inż!$D$8,Stac!$R53))=FALSE,CONCATENATE(Opis_efektów_inż!$A$8,", "),""))</f>
        <v/>
      </c>
      <c r="C48" s="125" t="str">
        <f>CONCATENATE(IF(ISERR(FIND(Opis_efektów_inż!$D$10,Stac!$S53))=FALSE,CONCATENATE(Opis_efektów_inż!$A$10,", "),""),IF(ISERR(FIND(Opis_efektów_inż!$D$11,Stac!$S53))=FALSE,CONCATENATE(Opis_efektów_inż!$A$11,", "),""),IF(ISERR(FIND(Opis_efektów_inż!$D$12,Stac!$S53))=FALSE,CONCATENATE(Opis_efektów_inż!$A$12,", "),""),IF(ISERR(FIND(Opis_efektów_inż!$D$13,Stac!$S53))=FALSE,CONCATENATE(Opis_efektów_inż!$A$13,", "),""),IF(ISERR(FIND(Opis_efektów_inż!$D$14,Stac!$S53))=FALSE,CONCATENATE(Opis_efektów_inż!$A$14,", "),""),IF(ISERR(FIND(Opis_efektów_inż!$D$15,Stac!$S53))=FALSE,CONCATENATE(Opis_efektów_inż!$A$15,", "),""),IF(ISERR(FIND(Opis_efektów_inż!$D$16,Stac!$S53))=FALSE,CONCATENATE(Opis_efektów_inż!$A$16,", "),""),IF(ISERR(FIND(Opis_efektów_inż!$D$17,Stac!$S53))=FALSE,CONCATENATE(Opis_efektów_inż!$A$17,", "),""),IF(ISERR(FIND(Opis_efektów_inż!$D$18,Stac!$S53))=FALSE,CONCATENATE(Opis_efektów_inż!$A$18,", "),""),IF(ISERR(FIND(Opis_efektów_inż!$D$19,Stac!$S53))=FALSE,CONCATENATE(Opis_efektów_inż!$A$19,", "),""),IF(ISERR(FIND(Opis_efektów_inż!$D$20,Stac!$S53))=FALSE,CONCATENATE(Opis_efektów_inż!$A$20,", "),""),IF(ISERR(FIND(Opis_efektów_inż!$D$21,Stac!$S53))=FALSE,CONCATENATE(Opis_efektów_inż!$A$21,", "),""),IF(ISERR(FIND(Opis_efektów_inż!$D$22,Stac!$S53))=FALSE,CONCATENATE(Opis_efektów_inż!$A$22,", "),""),IF(ISERR(FIND(Opis_efektów_inż!$D$23,Stac!$S53))=FALSE,CONCATENATE(Opis_efektów_inż!$A$23,", "),""),IF(ISERR(FIND(Opis_efektów_inż!$D$24,Stac!$S53))=FALSE,CONCATENATE(Opis_efektów_inż!$A$24,", "),""),IF(ISERR(FIND(Opis_efektów_inż!$D$25,Stac!$S53))=FALSE,CONCATENATE(Opis_efektów_inż!$A$25,", "),""),IF(ISERR(FIND(Opis_efektów_inż!$D$26,Stac!$S53))=FALSE,CONCATENATE(Opis_efektów_inż!$A$26,", "),""),IF(ISERR(FIND(Opis_efektów_inż!$D$27,Stac!$S53))=FALSE,CONCATENATE(Opis_efektów_inż!$A$27,", "),""),IF(ISERR(FIND(Opis_efektów_inż!$D$28,Stac!$S53))=FALSE,CONCATENATE(Opis_efektów_inż!$A$28,", "),""),IF(ISERR(FIND(Opis_efektów_inż!$D$29,Stac!$S53))=FALSE,CONCATENATE(Opis_efektów_inż!$A$29,", "),""),IF(ISERR(FIND(Opis_efektów_inż!$D$30,Stac!$S53))=FALSE,CONCATENATE(Opis_efektów_inż!$A$30,", "),""),IF(ISERR(FIND(Opis_efektów_inż!$D$31,Stac!$S53))=FALSE,CONCATENATE(Opis_efektów_inż!$A$31,", "),""),IF(ISERR(FIND(Opis_efektów_inż!$D$32,Stac!$S53))=FALSE,CONCATENATE(Opis_efektów_inż!$A$32,", "),""))</f>
        <v xml:space="preserve">K1P_U14, </v>
      </c>
      <c r="D48" s="124"/>
    </row>
    <row r="49" spans="1:4" ht="34.5" customHeight="1">
      <c r="A49" s="129" t="str">
        <f>Stac!C54</f>
        <v>Praktyka 2 (8 godz. w tyg.)</v>
      </c>
      <c r="B49" s="124" t="str">
        <f>CONCATENATE(IF(ISERR(FIND(Opis_efektów_inż!$D$5,Stac!$R54))=FALSE,CONCATENATE(Opis_efektów_inż!$A$5,", "),""),IF(ISERR(FIND(Opis_efektów_inż!$D$6,Stac!$R54))=FALSE,CONCATENATE(Opis_efektów_inż!$A$6,", "),""),IF(ISERR(FIND(Opis_efektów_inż!$D$7,Stac!$R54))=FALSE,CONCATENATE(Opis_efektów_inż!$A$7,", "),""),IF(ISERR(FIND(Opis_efektów_inż!$D$8,Stac!$R54))=FALSE,CONCATENATE(Opis_efektów_inż!$A$8,", "),""))</f>
        <v/>
      </c>
      <c r="C49" s="125" t="str">
        <f>CONCATENATE(IF(ISERR(FIND(Opis_efektów_inż!$D$10,Stac!$S54))=FALSE,CONCATENATE(Opis_efektów_inż!$A$10,", "),""),IF(ISERR(FIND(Opis_efektów_inż!$D$11,Stac!$S54))=FALSE,CONCATENATE(Opis_efektów_inż!$A$11,", "),""),IF(ISERR(FIND(Opis_efektów_inż!$D$12,Stac!$S54))=FALSE,CONCATENATE(Opis_efektów_inż!$A$12,", "),""),IF(ISERR(FIND(Opis_efektów_inż!$D$13,Stac!$S54))=FALSE,CONCATENATE(Opis_efektów_inż!$A$13,", "),""),IF(ISERR(FIND(Opis_efektów_inż!$D$14,Stac!$S54))=FALSE,CONCATENATE(Opis_efektów_inż!$A$14,", "),""),IF(ISERR(FIND(Opis_efektów_inż!$D$15,Stac!$S54))=FALSE,CONCATENATE(Opis_efektów_inż!$A$15,", "),""),IF(ISERR(FIND(Opis_efektów_inż!$D$16,Stac!$S54))=FALSE,CONCATENATE(Opis_efektów_inż!$A$16,", "),""),IF(ISERR(FIND(Opis_efektów_inż!$D$17,Stac!$S54))=FALSE,CONCATENATE(Opis_efektów_inż!$A$17,", "),""),IF(ISERR(FIND(Opis_efektów_inż!$D$18,Stac!$S54))=FALSE,CONCATENATE(Opis_efektów_inż!$A$18,", "),""),IF(ISERR(FIND(Opis_efektów_inż!$D$19,Stac!$S54))=FALSE,CONCATENATE(Opis_efektów_inż!$A$19,", "),""),IF(ISERR(FIND(Opis_efektów_inż!$D$20,Stac!$S54))=FALSE,CONCATENATE(Opis_efektów_inż!$A$20,", "),""),IF(ISERR(FIND(Opis_efektów_inż!$D$21,Stac!$S54))=FALSE,CONCATENATE(Opis_efektów_inż!$A$21,", "),""),IF(ISERR(FIND(Opis_efektów_inż!$D$22,Stac!$S54))=FALSE,CONCATENATE(Opis_efektów_inż!$A$22,", "),""),IF(ISERR(FIND(Opis_efektów_inż!$D$23,Stac!$S54))=FALSE,CONCATENATE(Opis_efektów_inż!$A$23,", "),""),IF(ISERR(FIND(Opis_efektów_inż!$D$24,Stac!$S54))=FALSE,CONCATENATE(Opis_efektów_inż!$A$24,", "),""),IF(ISERR(FIND(Opis_efektów_inż!$D$25,Stac!$S54))=FALSE,CONCATENATE(Opis_efektów_inż!$A$25,", "),""),IF(ISERR(FIND(Opis_efektów_inż!$D$26,Stac!$S54))=FALSE,CONCATENATE(Opis_efektów_inż!$A$26,", "),""),IF(ISERR(FIND(Opis_efektów_inż!$D$27,Stac!$S54))=FALSE,CONCATENATE(Opis_efektów_inż!$A$27,", "),""),IF(ISERR(FIND(Opis_efektów_inż!$D$28,Stac!$S54))=FALSE,CONCATENATE(Opis_efektów_inż!$A$28,", "),""),IF(ISERR(FIND(Opis_efektów_inż!$D$29,Stac!$S54))=FALSE,CONCATENATE(Opis_efektów_inż!$A$29,", "),""),IF(ISERR(FIND(Opis_efektów_inż!$D$30,Stac!$S54))=FALSE,CONCATENATE(Opis_efektów_inż!$A$30,", "),""),IF(ISERR(FIND(Opis_efektów_inż!$D$31,Stac!$S54))=FALSE,CONCATENATE(Opis_efektów_inż!$A$31,", "),""),IF(ISERR(FIND(Opis_efektów_inż!$D$32,Stac!$S54))=FALSE,CONCATENATE(Opis_efektów_inż!$A$32,", "),""))</f>
        <v xml:space="preserve">K1P_U34, K1P_U35, K1P_U32, K1P_U33, </v>
      </c>
      <c r="D49" s="124"/>
    </row>
    <row r="50" spans="1:4" ht="35.25" customHeight="1">
      <c r="A50" s="129" t="str">
        <f>Stac!C55</f>
        <v>Praktyka letnia 2 (8 tyg.)</v>
      </c>
      <c r="B50" s="124" t="str">
        <f>CONCATENATE(IF(ISERR(FIND(Opis_efektów_inż!$D$5,Stac!$R55))=FALSE,CONCATENATE(Opis_efektów_inż!$A$5,", "),""),IF(ISERR(FIND(Opis_efektów_inż!$D$6,Stac!$R55))=FALSE,CONCATENATE(Opis_efektów_inż!$A$6,", "),""),IF(ISERR(FIND(Opis_efektów_inż!$D$7,Stac!$R55))=FALSE,CONCATENATE(Opis_efektów_inż!$A$7,", "),""),IF(ISERR(FIND(Opis_efektów_inż!$D$8,Stac!$R55))=FALSE,CONCATENATE(Opis_efektów_inż!$A$8,", "),""))</f>
        <v/>
      </c>
      <c r="C50" s="125" t="str">
        <f>CONCATENATE(IF(ISERR(FIND(Opis_efektów_inż!$D$10,Stac!$S55))=FALSE,CONCATENATE(Opis_efektów_inż!$A$10,", "),""),IF(ISERR(FIND(Opis_efektów_inż!$D$11,Stac!$S55))=FALSE,CONCATENATE(Opis_efektów_inż!$A$11,", "),""),IF(ISERR(FIND(Opis_efektów_inż!$D$12,Stac!$S55))=FALSE,CONCATENATE(Opis_efektów_inż!$A$12,", "),""),IF(ISERR(FIND(Opis_efektów_inż!$D$13,Stac!$S55))=FALSE,CONCATENATE(Opis_efektów_inż!$A$13,", "),""),IF(ISERR(FIND(Opis_efektów_inż!$D$14,Stac!$S55))=FALSE,CONCATENATE(Opis_efektów_inż!$A$14,", "),""),IF(ISERR(FIND(Opis_efektów_inż!$D$15,Stac!$S55))=FALSE,CONCATENATE(Opis_efektów_inż!$A$15,", "),""),IF(ISERR(FIND(Opis_efektów_inż!$D$16,Stac!$S55))=FALSE,CONCATENATE(Opis_efektów_inż!$A$16,", "),""),IF(ISERR(FIND(Opis_efektów_inż!$D$17,Stac!$S55))=FALSE,CONCATENATE(Opis_efektów_inż!$A$17,", "),""),IF(ISERR(FIND(Opis_efektów_inż!$D$18,Stac!$S55))=FALSE,CONCATENATE(Opis_efektów_inż!$A$18,", "),""),IF(ISERR(FIND(Opis_efektów_inż!$D$19,Stac!$S55))=FALSE,CONCATENATE(Opis_efektów_inż!$A$19,", "),""),IF(ISERR(FIND(Opis_efektów_inż!$D$20,Stac!$S55))=FALSE,CONCATENATE(Opis_efektów_inż!$A$20,", "),""),IF(ISERR(FIND(Opis_efektów_inż!$D$21,Stac!$S55))=FALSE,CONCATENATE(Opis_efektów_inż!$A$21,", "),""),IF(ISERR(FIND(Opis_efektów_inż!$D$22,Stac!$S55))=FALSE,CONCATENATE(Opis_efektów_inż!$A$22,", "),""),IF(ISERR(FIND(Opis_efektów_inż!$D$23,Stac!$S55))=FALSE,CONCATENATE(Opis_efektów_inż!$A$23,", "),""),IF(ISERR(FIND(Opis_efektów_inż!$D$24,Stac!$S55))=FALSE,CONCATENATE(Opis_efektów_inż!$A$24,", "),""),IF(ISERR(FIND(Opis_efektów_inż!$D$25,Stac!$S55))=FALSE,CONCATENATE(Opis_efektów_inż!$A$25,", "),""),IF(ISERR(FIND(Opis_efektów_inż!$D$26,Stac!$S55))=FALSE,CONCATENATE(Opis_efektów_inż!$A$26,", "),""),IF(ISERR(FIND(Opis_efektów_inż!$D$27,Stac!$S55))=FALSE,CONCATENATE(Opis_efektów_inż!$A$27,", "),""),IF(ISERR(FIND(Opis_efektów_inż!$D$28,Stac!$S55))=FALSE,CONCATENATE(Opis_efektów_inż!$A$28,", "),""),IF(ISERR(FIND(Opis_efektów_inż!$D$29,Stac!$S55))=FALSE,CONCATENATE(Opis_efektów_inż!$A$29,", "),""),IF(ISERR(FIND(Opis_efektów_inż!$D$30,Stac!$S55))=FALSE,CONCATENATE(Opis_efektów_inż!$A$30,", "),""),IF(ISERR(FIND(Opis_efektów_inż!$D$31,Stac!$S55))=FALSE,CONCATENATE(Opis_efektów_inż!$A$31,", "),""),IF(ISERR(FIND(Opis_efektów_inż!$D$32,Stac!$S55))=FALSE,CONCATENATE(Opis_efektów_inż!$A$32,", "),""))</f>
        <v xml:space="preserve">K1P_U34, K1P_U35, K1P_U32, K1P_U33, </v>
      </c>
      <c r="D50" s="124"/>
    </row>
    <row r="51" spans="1:4" ht="33.75" customHeight="1">
      <c r="A51" s="129" t="str">
        <f>Stac!C56</f>
        <v>Grafika inżynierska</v>
      </c>
      <c r="B51" s="124" t="str">
        <f>CONCATENATE(IF(ISERR(FIND(Opis_efektów_inż!$D$5,Stac!$R56))=FALSE,CONCATENATE(Opis_efektów_inż!$A$5,", "),""),IF(ISERR(FIND(Opis_efektów_inż!$D$6,Stac!$R56))=FALSE,CONCATENATE(Opis_efektów_inż!$A$6,", "),""),IF(ISERR(FIND(Opis_efektów_inż!$D$7,Stac!$R56))=FALSE,CONCATENATE(Opis_efektów_inż!$A$7,", "),""),IF(ISERR(FIND(Opis_efektów_inż!$D$8,Stac!$R56))=FALSE,CONCATENATE(Opis_efektów_inż!$A$8,", "),""))</f>
        <v/>
      </c>
      <c r="C51" s="125" t="str">
        <f>CONCATENATE(IF(ISERR(FIND(Opis_efektów_inż!$D$10,Stac!$S56))=FALSE,CONCATENATE(Opis_efektów_inż!$A$10,", "),""),IF(ISERR(FIND(Opis_efektów_inż!$D$11,Stac!$S56))=FALSE,CONCATENATE(Opis_efektów_inż!$A$11,", "),""),IF(ISERR(FIND(Opis_efektów_inż!$D$12,Stac!$S56))=FALSE,CONCATENATE(Opis_efektów_inż!$A$12,", "),""),IF(ISERR(FIND(Opis_efektów_inż!$D$13,Stac!$S56))=FALSE,CONCATENATE(Opis_efektów_inż!$A$13,", "),""),IF(ISERR(FIND(Opis_efektów_inż!$D$14,Stac!$S56))=FALSE,CONCATENATE(Opis_efektów_inż!$A$14,", "),""),IF(ISERR(FIND(Opis_efektów_inż!$D$15,Stac!$S56))=FALSE,CONCATENATE(Opis_efektów_inż!$A$15,", "),""),IF(ISERR(FIND(Opis_efektów_inż!$D$16,Stac!$S56))=FALSE,CONCATENATE(Opis_efektów_inż!$A$16,", "),""),IF(ISERR(FIND(Opis_efektów_inż!$D$17,Stac!$S56))=FALSE,CONCATENATE(Opis_efektów_inż!$A$17,", "),""),IF(ISERR(FIND(Opis_efektów_inż!$D$18,Stac!$S56))=FALSE,CONCATENATE(Opis_efektów_inż!$A$18,", "),""),IF(ISERR(FIND(Opis_efektów_inż!$D$19,Stac!$S56))=FALSE,CONCATENATE(Opis_efektów_inż!$A$19,", "),""),IF(ISERR(FIND(Opis_efektów_inż!$D$20,Stac!$S56))=FALSE,CONCATENATE(Opis_efektów_inż!$A$20,", "),""),IF(ISERR(FIND(Opis_efektów_inż!$D$21,Stac!$S56))=FALSE,CONCATENATE(Opis_efektów_inż!$A$21,", "),""),IF(ISERR(FIND(Opis_efektów_inż!$D$22,Stac!$S56))=FALSE,CONCATENATE(Opis_efektów_inż!$A$22,", "),""),IF(ISERR(FIND(Opis_efektów_inż!$D$23,Stac!$S56))=FALSE,CONCATENATE(Opis_efektów_inż!$A$23,", "),""),IF(ISERR(FIND(Opis_efektów_inż!$D$24,Stac!$S56))=FALSE,CONCATENATE(Opis_efektów_inż!$A$24,", "),""),IF(ISERR(FIND(Opis_efektów_inż!$D$25,Stac!$S56))=FALSE,CONCATENATE(Opis_efektów_inż!$A$25,", "),""),IF(ISERR(FIND(Opis_efektów_inż!$D$26,Stac!$S56))=FALSE,CONCATENATE(Opis_efektów_inż!$A$26,", "),""),IF(ISERR(FIND(Opis_efektów_inż!$D$27,Stac!$S56))=FALSE,CONCATENATE(Opis_efektów_inż!$A$27,", "),""),IF(ISERR(FIND(Opis_efektów_inż!$D$28,Stac!$S56))=FALSE,CONCATENATE(Opis_efektów_inż!$A$28,", "),""),IF(ISERR(FIND(Opis_efektów_inż!$D$29,Stac!$S56))=FALSE,CONCATENATE(Opis_efektów_inż!$A$29,", "),""),IF(ISERR(FIND(Opis_efektów_inż!$D$30,Stac!$S56))=FALSE,CONCATENATE(Opis_efektów_inż!$A$30,", "),""),IF(ISERR(FIND(Opis_efektów_inż!$D$31,Stac!$S56))=FALSE,CONCATENATE(Opis_efektów_inż!$A$31,", "),""),IF(ISERR(FIND(Opis_efektów_inż!$D$32,Stac!$S56))=FALSE,CONCATENATE(Opis_efektów_inż!$A$32,", "),""))</f>
        <v xml:space="preserve">K1P_U23, K1P_U24, K1P_U25, </v>
      </c>
      <c r="D51" s="124"/>
    </row>
    <row r="52" spans="1:4">
      <c r="A52" s="129" t="str">
        <f>Stac!C57</f>
        <v>Język obcy</v>
      </c>
      <c r="B52" s="124" t="str">
        <f>CONCATENATE(IF(ISERR(FIND(Opis_efektów_inż!$D$5,Stac!$R57))=FALSE,CONCATENATE(Opis_efektów_inż!$A$5,", "),""),IF(ISERR(FIND(Opis_efektów_inż!$D$6,Stac!$R57))=FALSE,CONCATENATE(Opis_efektów_inż!$A$6,", "),""),IF(ISERR(FIND(Opis_efektów_inż!$D$7,Stac!$R57))=FALSE,CONCATENATE(Opis_efektów_inż!$A$7,", "),""),IF(ISERR(FIND(Opis_efektów_inż!$D$8,Stac!$R57))=FALSE,CONCATENATE(Opis_efektów_inż!$A$8,", "),""))</f>
        <v/>
      </c>
      <c r="C52" s="125" t="str">
        <f>CONCATENATE(IF(ISERR(FIND(Opis_efektów_inż!$D$10,Stac!$S57))=FALSE,CONCATENATE(Opis_efektów_inż!$A$10,", "),""),IF(ISERR(FIND(Opis_efektów_inż!$D$11,Stac!$S57))=FALSE,CONCATENATE(Opis_efektów_inż!$A$11,", "),""),IF(ISERR(FIND(Opis_efektów_inż!$D$12,Stac!$S57))=FALSE,CONCATENATE(Opis_efektów_inż!$A$12,", "),""),IF(ISERR(FIND(Opis_efektów_inż!$D$13,Stac!$S57))=FALSE,CONCATENATE(Opis_efektów_inż!$A$13,", "),""),IF(ISERR(FIND(Opis_efektów_inż!$D$14,Stac!$S57))=FALSE,CONCATENATE(Opis_efektów_inż!$A$14,", "),""),IF(ISERR(FIND(Opis_efektów_inż!$D$15,Stac!$S57))=FALSE,CONCATENATE(Opis_efektów_inż!$A$15,", "),""),IF(ISERR(FIND(Opis_efektów_inż!$D$16,Stac!$S57))=FALSE,CONCATENATE(Opis_efektów_inż!$A$16,", "),""),IF(ISERR(FIND(Opis_efektów_inż!$D$17,Stac!$S57))=FALSE,CONCATENATE(Opis_efektów_inż!$A$17,", "),""),IF(ISERR(FIND(Opis_efektów_inż!$D$18,Stac!$S57))=FALSE,CONCATENATE(Opis_efektów_inż!$A$18,", "),""),IF(ISERR(FIND(Opis_efektów_inż!$D$19,Stac!$S57))=FALSE,CONCATENATE(Opis_efektów_inż!$A$19,", "),""),IF(ISERR(FIND(Opis_efektów_inż!$D$20,Stac!$S57))=FALSE,CONCATENATE(Opis_efektów_inż!$A$20,", "),""),IF(ISERR(FIND(Opis_efektów_inż!$D$21,Stac!$S57))=FALSE,CONCATENATE(Opis_efektów_inż!$A$21,", "),""),IF(ISERR(FIND(Opis_efektów_inż!$D$22,Stac!$S57))=FALSE,CONCATENATE(Opis_efektów_inż!$A$22,", "),""),IF(ISERR(FIND(Opis_efektów_inż!$D$23,Stac!$S57))=FALSE,CONCATENATE(Opis_efektów_inż!$A$23,", "),""),IF(ISERR(FIND(Opis_efektów_inż!$D$24,Stac!$S57))=FALSE,CONCATENATE(Opis_efektów_inż!$A$24,", "),""),IF(ISERR(FIND(Opis_efektów_inż!$D$25,Stac!$S57))=FALSE,CONCATENATE(Opis_efektów_inż!$A$25,", "),""),IF(ISERR(FIND(Opis_efektów_inż!$D$26,Stac!$S57))=FALSE,CONCATENATE(Opis_efektów_inż!$A$26,", "),""),IF(ISERR(FIND(Opis_efektów_inż!$D$27,Stac!$S57))=FALSE,CONCATENATE(Opis_efektów_inż!$A$27,", "),""),IF(ISERR(FIND(Opis_efektów_inż!$D$28,Stac!$S57))=FALSE,CONCATENATE(Opis_efektów_inż!$A$28,", "),""),IF(ISERR(FIND(Opis_efektów_inż!$D$29,Stac!$S57))=FALSE,CONCATENATE(Opis_efektów_inż!$A$29,", "),""),IF(ISERR(FIND(Opis_efektów_inż!$D$30,Stac!$S57))=FALSE,CONCATENATE(Opis_efektów_inż!$A$30,", "),""),IF(ISERR(FIND(Opis_efektów_inż!$D$31,Stac!$S57))=FALSE,CONCATENATE(Opis_efektów_inż!$A$31,", "),""),IF(ISERR(FIND(Opis_efektów_inż!$D$32,Stac!$S57))=FALSE,CONCATENATE(Opis_efektów_inż!$A$32,", "),""))</f>
        <v/>
      </c>
      <c r="D52" s="124"/>
    </row>
    <row r="53" spans="1:4" hidden="1">
      <c r="A53" s="129"/>
      <c r="B53" s="124" t="str">
        <f>CONCATENATE(IF(ISERR(FIND(Opis_efektów_inż!$D$5,Stac!$R58))=FALSE,CONCATENATE(Opis_efektów_inż!$A$5,", "),""),IF(ISERR(FIND(Opis_efektów_inż!$D$6,Stac!$R58))=FALSE,CONCATENATE(Opis_efektów_inż!$A$6,", "),""),IF(ISERR(FIND(Opis_efektów_inż!$D$7,Stac!$R58))=FALSE,CONCATENATE(Opis_efektów_inż!$A$7,", "),""),IF(ISERR(FIND(Opis_efektów_inż!$D$8,Stac!$R58))=FALSE,CONCATENATE(Opis_efektów_inż!$A$8,", "),""))</f>
        <v/>
      </c>
      <c r="C53" s="125" t="str">
        <f>CONCATENATE(IF(ISERR(FIND(Opis_efektów_inż!$D$10,Stac!$S58))=FALSE,CONCATENATE(Opis_efektów_inż!$A$10,", "),""),IF(ISERR(FIND(Opis_efektów_inż!$D$11,Stac!$S58))=FALSE,CONCATENATE(Opis_efektów_inż!$A$11,", "),""),IF(ISERR(FIND(Opis_efektów_inż!$D$12,Stac!$S58))=FALSE,CONCATENATE(Opis_efektów_inż!$A$12,", "),""),IF(ISERR(FIND(Opis_efektów_inż!$D$13,Stac!$S58))=FALSE,CONCATENATE(Opis_efektów_inż!$A$13,", "),""),IF(ISERR(FIND(Opis_efektów_inż!$D$14,Stac!$S58))=FALSE,CONCATENATE(Opis_efektów_inż!$A$14,", "),""),IF(ISERR(FIND(Opis_efektów_inż!$D$15,Stac!$S58))=FALSE,CONCATENATE(Opis_efektów_inż!$A$15,", "),""),IF(ISERR(FIND(Opis_efektów_inż!$D$16,Stac!$S58))=FALSE,CONCATENATE(Opis_efektów_inż!$A$16,", "),""),IF(ISERR(FIND(Opis_efektów_inż!$D$17,Stac!$S58))=FALSE,CONCATENATE(Opis_efektów_inż!$A$17,", "),""),IF(ISERR(FIND(Opis_efektów_inż!$D$18,Stac!$S58))=FALSE,CONCATENATE(Opis_efektów_inż!$A$18,", "),""),IF(ISERR(FIND(Opis_efektów_inż!$D$19,Stac!$S58))=FALSE,CONCATENATE(Opis_efektów_inż!$A$19,", "),""),IF(ISERR(FIND(Opis_efektów_inż!$D$20,Stac!$S58))=FALSE,CONCATENATE(Opis_efektów_inż!$A$20,", "),""),IF(ISERR(FIND(Opis_efektów_inż!$D$21,Stac!$S58))=FALSE,CONCATENATE(Opis_efektów_inż!$A$21,", "),""),IF(ISERR(FIND(Opis_efektów_inż!$D$22,Stac!$S58))=FALSE,CONCATENATE(Opis_efektów_inż!$A$22,", "),""),IF(ISERR(FIND(Opis_efektów_inż!$D$23,Stac!$S58))=FALSE,CONCATENATE(Opis_efektów_inż!$A$23,", "),""),IF(ISERR(FIND(Opis_efektów_inż!$D$24,Stac!$S58))=FALSE,CONCATENATE(Opis_efektów_inż!$A$24,", "),""),IF(ISERR(FIND(Opis_efektów_inż!$D$25,Stac!$S58))=FALSE,CONCATENATE(Opis_efektów_inż!$A$25,", "),""),IF(ISERR(FIND(Opis_efektów_inż!$D$26,Stac!$S58))=FALSE,CONCATENATE(Opis_efektów_inż!$A$26,", "),""),IF(ISERR(FIND(Opis_efektów_inż!$D$27,Stac!$S58))=FALSE,CONCATENATE(Opis_efektów_inż!$A$27,", "),""),IF(ISERR(FIND(Opis_efektów_inż!$D$28,Stac!$S58))=FALSE,CONCATENATE(Opis_efektów_inż!$A$28,", "),""),IF(ISERR(FIND(Opis_efektów_inż!$D$29,Stac!$S58))=FALSE,CONCATENATE(Opis_efektów_inż!$A$29,", "),""),IF(ISERR(FIND(Opis_efektów_inż!$D$30,Stac!$S58))=FALSE,CONCATENATE(Opis_efektów_inż!$A$30,", "),""),IF(ISERR(FIND(Opis_efektów_inż!$D$31,Stac!$S58))=FALSE,CONCATENATE(Opis_efektów_inż!$A$31,", "),""),IF(ISERR(FIND(Opis_efektów_inż!$D$32,Stac!$S58))=FALSE,CONCATENATE(Opis_efektów_inż!$A$32,", "),""))</f>
        <v/>
      </c>
      <c r="D53" s="124"/>
    </row>
    <row r="54" spans="1:4" hidden="1">
      <c r="A54" s="129">
        <f>Stac!C59</f>
        <v>0</v>
      </c>
      <c r="B54" s="124" t="str">
        <f>CONCATENATE(IF(ISERR(FIND(Opis_efektów_inż!$D$5,Stac!$R59))=FALSE,CONCATENATE(Opis_efektów_inż!$A$5,", "),""),IF(ISERR(FIND(Opis_efektów_inż!$D$6,Stac!$R59))=FALSE,CONCATENATE(Opis_efektów_inż!$A$6,", "),""),IF(ISERR(FIND(Opis_efektów_inż!$D$7,Stac!$R59))=FALSE,CONCATENATE(Opis_efektów_inż!$A$7,", "),""),IF(ISERR(FIND(Opis_efektów_inż!$D$8,Stac!$R59))=FALSE,CONCATENATE(Opis_efektów_inż!$A$8,", "),""))</f>
        <v/>
      </c>
      <c r="C54" s="125" t="str">
        <f>CONCATENATE(IF(ISERR(FIND(Opis_efektów_inż!$D$10,Stac!$S59))=FALSE,CONCATENATE(Opis_efektów_inż!$A$10,", "),""),IF(ISERR(FIND(Opis_efektów_inż!$D$11,Stac!$S59))=FALSE,CONCATENATE(Opis_efektów_inż!$A$11,", "),""),IF(ISERR(FIND(Opis_efektów_inż!$D$12,Stac!$S59))=FALSE,CONCATENATE(Opis_efektów_inż!$A$12,", "),""),IF(ISERR(FIND(Opis_efektów_inż!$D$13,Stac!$S59))=FALSE,CONCATENATE(Opis_efektów_inż!$A$13,", "),""),IF(ISERR(FIND(Opis_efektów_inż!$D$14,Stac!$S59))=FALSE,CONCATENATE(Opis_efektów_inż!$A$14,", "),""),IF(ISERR(FIND(Opis_efektów_inż!$D$15,Stac!$S59))=FALSE,CONCATENATE(Opis_efektów_inż!$A$15,", "),""),IF(ISERR(FIND(Opis_efektów_inż!$D$16,Stac!$S59))=FALSE,CONCATENATE(Opis_efektów_inż!$A$16,", "),""),IF(ISERR(FIND(Opis_efektów_inż!$D$17,Stac!$S59))=FALSE,CONCATENATE(Opis_efektów_inż!$A$17,", "),""),IF(ISERR(FIND(Opis_efektów_inż!$D$18,Stac!$S59))=FALSE,CONCATENATE(Opis_efektów_inż!$A$18,", "),""),IF(ISERR(FIND(Opis_efektów_inż!$D$19,Stac!$S59))=FALSE,CONCATENATE(Opis_efektów_inż!$A$19,", "),""),IF(ISERR(FIND(Opis_efektów_inż!$D$20,Stac!$S59))=FALSE,CONCATENATE(Opis_efektów_inż!$A$20,", "),""),IF(ISERR(FIND(Opis_efektów_inż!$D$21,Stac!$S59))=FALSE,CONCATENATE(Opis_efektów_inż!$A$21,", "),""),IF(ISERR(FIND(Opis_efektów_inż!$D$22,Stac!$S59))=FALSE,CONCATENATE(Opis_efektów_inż!$A$22,", "),""),IF(ISERR(FIND(Opis_efektów_inż!$D$23,Stac!$S59))=FALSE,CONCATENATE(Opis_efektów_inż!$A$23,", "),""),IF(ISERR(FIND(Opis_efektów_inż!$D$24,Stac!$S59))=FALSE,CONCATENATE(Opis_efektów_inż!$A$24,", "),""),IF(ISERR(FIND(Opis_efektów_inż!$D$25,Stac!$S59))=FALSE,CONCATENATE(Opis_efektów_inż!$A$25,", "),""),IF(ISERR(FIND(Opis_efektów_inż!$D$26,Stac!$S59))=FALSE,CONCATENATE(Opis_efektów_inż!$A$26,", "),""),IF(ISERR(FIND(Opis_efektów_inż!$D$27,Stac!$S59))=FALSE,CONCATENATE(Opis_efektów_inż!$A$27,", "),""),IF(ISERR(FIND(Opis_efektów_inż!$D$28,Stac!$S59))=FALSE,CONCATENATE(Opis_efektów_inż!$A$28,", "),""),IF(ISERR(FIND(Opis_efektów_inż!$D$29,Stac!$S59))=FALSE,CONCATENATE(Opis_efektów_inż!$A$29,", "),""),IF(ISERR(FIND(Opis_efektów_inż!$D$30,Stac!$S59))=FALSE,CONCATENATE(Opis_efektów_inż!$A$30,", "),""),IF(ISERR(FIND(Opis_efektów_inż!$D$31,Stac!$S59))=FALSE,CONCATENATE(Opis_efektów_inż!$A$31,", "),""),IF(ISERR(FIND(Opis_efektów_inż!$D$32,Stac!$S59))=FALSE,CONCATENATE(Opis_efektów_inż!$A$32,", "),""))</f>
        <v/>
      </c>
      <c r="D54" s="124"/>
    </row>
    <row r="55" spans="1:4">
      <c r="A55" s="145" t="str">
        <f>Stac!C60</f>
        <v>Semestr 5:</v>
      </c>
      <c r="B55" s="124" t="str">
        <f>CONCATENATE(IF(ISERR(FIND(Opis_efektów_inż!$D$5,Stac!$R60))=FALSE,CONCATENATE(Opis_efektów_inż!$A$5,", "),""),IF(ISERR(FIND(Opis_efektów_inż!$D$6,Stac!$R60))=FALSE,CONCATENATE(Opis_efektów_inż!$A$6,", "),""),IF(ISERR(FIND(Opis_efektów_inż!$D$7,Stac!$R60))=FALSE,CONCATENATE(Opis_efektów_inż!$A$7,", "),""),IF(ISERR(FIND(Opis_efektów_inż!$D$8,Stac!$R60))=FALSE,CONCATENATE(Opis_efektów_inż!$A$8,", "),""))</f>
        <v/>
      </c>
      <c r="C55" s="125" t="str">
        <f>CONCATENATE(IF(ISERR(FIND(Opis_efektów_inż!$D$10,Stac!$S60))=FALSE,CONCATENATE(Opis_efektów_inż!$A$10,", "),""),IF(ISERR(FIND(Opis_efektów_inż!$D$11,Stac!$S60))=FALSE,CONCATENATE(Opis_efektów_inż!$A$11,", "),""),IF(ISERR(FIND(Opis_efektów_inż!$D$12,Stac!$S60))=FALSE,CONCATENATE(Opis_efektów_inż!$A$12,", "),""),IF(ISERR(FIND(Opis_efektów_inż!$D$13,Stac!$S60))=FALSE,CONCATENATE(Opis_efektów_inż!$A$13,", "),""),IF(ISERR(FIND(Opis_efektów_inż!$D$14,Stac!$S60))=FALSE,CONCATENATE(Opis_efektów_inż!$A$14,", "),""),IF(ISERR(FIND(Opis_efektów_inż!$D$15,Stac!$S60))=FALSE,CONCATENATE(Opis_efektów_inż!$A$15,", "),""),IF(ISERR(FIND(Opis_efektów_inż!$D$16,Stac!$S60))=FALSE,CONCATENATE(Opis_efektów_inż!$A$16,", "),""),IF(ISERR(FIND(Opis_efektów_inż!$D$17,Stac!$S60))=FALSE,CONCATENATE(Opis_efektów_inż!$A$17,", "),""),IF(ISERR(FIND(Opis_efektów_inż!$D$18,Stac!$S60))=FALSE,CONCATENATE(Opis_efektów_inż!$A$18,", "),""),IF(ISERR(FIND(Opis_efektów_inż!$D$19,Stac!$S60))=FALSE,CONCATENATE(Opis_efektów_inż!$A$19,", "),""),IF(ISERR(FIND(Opis_efektów_inż!$D$20,Stac!$S60))=FALSE,CONCATENATE(Opis_efektów_inż!$A$20,", "),""),IF(ISERR(FIND(Opis_efektów_inż!$D$21,Stac!$S60))=FALSE,CONCATENATE(Opis_efektów_inż!$A$21,", "),""),IF(ISERR(FIND(Opis_efektów_inż!$D$22,Stac!$S60))=FALSE,CONCATENATE(Opis_efektów_inż!$A$22,", "),""),IF(ISERR(FIND(Opis_efektów_inż!$D$23,Stac!$S60))=FALSE,CONCATENATE(Opis_efektów_inż!$A$23,", "),""),IF(ISERR(FIND(Opis_efektów_inż!$D$24,Stac!$S60))=FALSE,CONCATENATE(Opis_efektów_inż!$A$24,", "),""),IF(ISERR(FIND(Opis_efektów_inż!$D$25,Stac!$S60))=FALSE,CONCATENATE(Opis_efektów_inż!$A$25,", "),""),IF(ISERR(FIND(Opis_efektów_inż!$D$26,Stac!$S60))=FALSE,CONCATENATE(Opis_efektów_inż!$A$26,", "),""),IF(ISERR(FIND(Opis_efektów_inż!$D$27,Stac!$S60))=FALSE,CONCATENATE(Opis_efektów_inż!$A$27,", "),""),IF(ISERR(FIND(Opis_efektów_inż!$D$28,Stac!$S60))=FALSE,CONCATENATE(Opis_efektów_inż!$A$28,", "),""),IF(ISERR(FIND(Opis_efektów_inż!$D$29,Stac!$S60))=FALSE,CONCATENATE(Opis_efektów_inż!$A$29,", "),""),IF(ISERR(FIND(Opis_efektów_inż!$D$30,Stac!$S60))=FALSE,CONCATENATE(Opis_efektów_inż!$A$30,", "),""),IF(ISERR(FIND(Opis_efektów_inż!$D$31,Stac!$S60))=FALSE,CONCATENATE(Opis_efektów_inż!$A$31,", "),""),IF(ISERR(FIND(Opis_efektów_inż!$D$32,Stac!$S60))=FALSE,CONCATENATE(Opis_efektów_inż!$A$32,", "),""))</f>
        <v/>
      </c>
      <c r="D55" s="124"/>
    </row>
    <row r="56" spans="1:4">
      <c r="A56" s="129" t="str">
        <f>Stac!C61</f>
        <v>Moduł kształcenia</v>
      </c>
      <c r="B56" s="124" t="str">
        <f>CONCATENATE(IF(ISERR(FIND(Opis_efektów_inż!$D$5,Stac!$R61))=FALSE,CONCATENATE(Opis_efektów_inż!$A$5,", "),""),IF(ISERR(FIND(Opis_efektów_inż!$D$6,Stac!$R61))=FALSE,CONCATENATE(Opis_efektów_inż!$A$6,", "),""),IF(ISERR(FIND(Opis_efektów_inż!$D$7,Stac!$R61))=FALSE,CONCATENATE(Opis_efektów_inż!$A$7,", "),""),IF(ISERR(FIND(Opis_efektów_inż!$D$8,Stac!$R61))=FALSE,CONCATENATE(Opis_efektów_inż!$A$8,", "),""))</f>
        <v/>
      </c>
      <c r="C56" s="125" t="str">
        <f>CONCATENATE(IF(ISERR(FIND(Opis_efektów_inż!$D$10,Stac!$S61))=FALSE,CONCATENATE(Opis_efektów_inż!$A$10,", "),""),IF(ISERR(FIND(Opis_efektów_inż!$D$11,Stac!$S61))=FALSE,CONCATENATE(Opis_efektów_inż!$A$11,", "),""),IF(ISERR(FIND(Opis_efektów_inż!$D$12,Stac!$S61))=FALSE,CONCATENATE(Opis_efektów_inż!$A$12,", "),""),IF(ISERR(FIND(Opis_efektów_inż!$D$13,Stac!$S61))=FALSE,CONCATENATE(Opis_efektów_inż!$A$13,", "),""),IF(ISERR(FIND(Opis_efektów_inż!$D$14,Stac!$S61))=FALSE,CONCATENATE(Opis_efektów_inż!$A$14,", "),""),IF(ISERR(FIND(Opis_efektów_inż!$D$15,Stac!$S61))=FALSE,CONCATENATE(Opis_efektów_inż!$A$15,", "),""),IF(ISERR(FIND(Opis_efektów_inż!$D$16,Stac!$S61))=FALSE,CONCATENATE(Opis_efektów_inż!$A$16,", "),""),IF(ISERR(FIND(Opis_efektów_inż!$D$17,Stac!$S61))=FALSE,CONCATENATE(Opis_efektów_inż!$A$17,", "),""),IF(ISERR(FIND(Opis_efektów_inż!$D$18,Stac!$S61))=FALSE,CONCATENATE(Opis_efektów_inż!$A$18,", "),""),IF(ISERR(FIND(Opis_efektów_inż!$D$19,Stac!$S61))=FALSE,CONCATENATE(Opis_efektów_inż!$A$19,", "),""),IF(ISERR(FIND(Opis_efektów_inż!$D$20,Stac!$S61))=FALSE,CONCATENATE(Opis_efektów_inż!$A$20,", "),""),IF(ISERR(FIND(Opis_efektów_inż!$D$21,Stac!$S61))=FALSE,CONCATENATE(Opis_efektów_inż!$A$21,", "),""),IF(ISERR(FIND(Opis_efektów_inż!$D$22,Stac!$S61))=FALSE,CONCATENATE(Opis_efektów_inż!$A$22,", "),""),IF(ISERR(FIND(Opis_efektów_inż!$D$23,Stac!$S61))=FALSE,CONCATENATE(Opis_efektów_inż!$A$23,", "),""),IF(ISERR(FIND(Opis_efektów_inż!$D$24,Stac!$S61))=FALSE,CONCATENATE(Opis_efektów_inż!$A$24,", "),""),IF(ISERR(FIND(Opis_efektów_inż!$D$25,Stac!$S61))=FALSE,CONCATENATE(Opis_efektów_inż!$A$25,", "),""),IF(ISERR(FIND(Opis_efektów_inż!$D$26,Stac!$S61))=FALSE,CONCATENATE(Opis_efektów_inż!$A$26,", "),""),IF(ISERR(FIND(Opis_efektów_inż!$D$27,Stac!$S61))=FALSE,CONCATENATE(Opis_efektów_inż!$A$27,", "),""),IF(ISERR(FIND(Opis_efektów_inż!$D$28,Stac!$S61))=FALSE,CONCATENATE(Opis_efektów_inż!$A$28,", "),""),IF(ISERR(FIND(Opis_efektów_inż!$D$29,Stac!$S61))=FALSE,CONCATENATE(Opis_efektów_inż!$A$29,", "),""),IF(ISERR(FIND(Opis_efektów_inż!$D$30,Stac!$S61))=FALSE,CONCATENATE(Opis_efektów_inż!$A$30,", "),""),IF(ISERR(FIND(Opis_efektów_inż!$D$31,Stac!$S61))=FALSE,CONCATENATE(Opis_efektów_inż!$A$31,", "),""),IF(ISERR(FIND(Opis_efektów_inż!$D$32,Stac!$S61))=FALSE,CONCATENATE(Opis_efektów_inż!$A$32,", "),""))</f>
        <v/>
      </c>
      <c r="D56" s="124"/>
    </row>
    <row r="57" spans="1:4" ht="18.75" customHeight="1">
      <c r="A57" s="129" t="str">
        <f>Stac!C62</f>
        <v>Teoria sterowania</v>
      </c>
      <c r="B57" s="124" t="str">
        <f>CONCATENATE(IF(ISERR(FIND(Opis_efektów_inż!$D$5,Stac!$R62))=FALSE,CONCATENATE(Opis_efektów_inż!$A$5,", "),""),IF(ISERR(FIND(Opis_efektów_inż!$D$6,Stac!$R62))=FALSE,CONCATENATE(Opis_efektów_inż!$A$6,", "),""),IF(ISERR(FIND(Opis_efektów_inż!$D$7,Stac!$R62))=FALSE,CONCATENATE(Opis_efektów_inż!$A$7,", "),""),IF(ISERR(FIND(Opis_efektów_inż!$D$8,Stac!$R62))=FALSE,CONCATENATE(Opis_efektów_inż!$A$8,", "),""))</f>
        <v xml:space="preserve">K1P_W21, </v>
      </c>
      <c r="C57" s="125" t="str">
        <f>CONCATENATE(IF(ISERR(FIND(Opis_efektów_inż!$D$10,Stac!$S62))=FALSE,CONCATENATE(Opis_efektów_inż!$A$10,", "),""),IF(ISERR(FIND(Opis_efektów_inż!$D$11,Stac!$S62))=FALSE,CONCATENATE(Opis_efektów_inż!$A$11,", "),""),IF(ISERR(FIND(Opis_efektów_inż!$D$12,Stac!$S62))=FALSE,CONCATENATE(Opis_efektów_inż!$A$12,", "),""),IF(ISERR(FIND(Opis_efektów_inż!$D$13,Stac!$S62))=FALSE,CONCATENATE(Opis_efektów_inż!$A$13,", "),""),IF(ISERR(FIND(Opis_efektów_inż!$D$14,Stac!$S62))=FALSE,CONCATENATE(Opis_efektów_inż!$A$14,", "),""),IF(ISERR(FIND(Opis_efektów_inż!$D$15,Stac!$S62))=FALSE,CONCATENATE(Opis_efektów_inż!$A$15,", "),""),IF(ISERR(FIND(Opis_efektów_inż!$D$16,Stac!$S62))=FALSE,CONCATENATE(Opis_efektów_inż!$A$16,", "),""),IF(ISERR(FIND(Opis_efektów_inż!$D$17,Stac!$S62))=FALSE,CONCATENATE(Opis_efektów_inż!$A$17,", "),""),IF(ISERR(FIND(Opis_efektów_inż!$D$18,Stac!$S62))=FALSE,CONCATENATE(Opis_efektów_inż!$A$18,", "),""),IF(ISERR(FIND(Opis_efektów_inż!$D$19,Stac!$S62))=FALSE,CONCATENATE(Opis_efektów_inż!$A$19,", "),""),IF(ISERR(FIND(Opis_efektów_inż!$D$20,Stac!$S62))=FALSE,CONCATENATE(Opis_efektów_inż!$A$20,", "),""),IF(ISERR(FIND(Opis_efektów_inż!$D$21,Stac!$S62))=FALSE,CONCATENATE(Opis_efektów_inż!$A$21,", "),""),IF(ISERR(FIND(Opis_efektów_inż!$D$22,Stac!$S62))=FALSE,CONCATENATE(Opis_efektów_inż!$A$22,", "),""),IF(ISERR(FIND(Opis_efektów_inż!$D$23,Stac!$S62))=FALSE,CONCATENATE(Opis_efektów_inż!$A$23,", "),""),IF(ISERR(FIND(Opis_efektów_inż!$D$24,Stac!$S62))=FALSE,CONCATENATE(Opis_efektów_inż!$A$24,", "),""),IF(ISERR(FIND(Opis_efektów_inż!$D$25,Stac!$S62))=FALSE,CONCATENATE(Opis_efektów_inż!$A$25,", "),""),IF(ISERR(FIND(Opis_efektów_inż!$D$26,Stac!$S62))=FALSE,CONCATENATE(Opis_efektów_inż!$A$26,", "),""),IF(ISERR(FIND(Opis_efektów_inż!$D$27,Stac!$S62))=FALSE,CONCATENATE(Opis_efektów_inż!$A$27,", "),""),IF(ISERR(FIND(Opis_efektów_inż!$D$28,Stac!$S62))=FALSE,CONCATENATE(Opis_efektów_inż!$A$28,", "),""),IF(ISERR(FIND(Opis_efektów_inż!$D$29,Stac!$S62))=FALSE,CONCATENATE(Opis_efektów_inż!$A$29,", "),""),IF(ISERR(FIND(Opis_efektów_inż!$D$30,Stac!$S62))=FALSE,CONCATENATE(Opis_efektów_inż!$A$30,", "),""),IF(ISERR(FIND(Opis_efektów_inż!$D$31,Stac!$S62))=FALSE,CONCATENATE(Opis_efektów_inż!$A$31,", "),""),IF(ISERR(FIND(Opis_efektów_inż!$D$32,Stac!$S62))=FALSE,CONCATENATE(Opis_efektów_inż!$A$32,", "),""))</f>
        <v xml:space="preserve">K1P_U12, K1P_U29, </v>
      </c>
      <c r="D57" s="124"/>
    </row>
    <row r="58" spans="1:4" ht="41.25" customHeight="1">
      <c r="A58" s="129" t="str">
        <f>Stac!C63</f>
        <v>Przedmiot obieralny 3: Podstawy projektowania przemysłowego / Układy elektroniki użytkowej</v>
      </c>
      <c r="B58" s="124" t="str">
        <f>CONCATENATE(IF(ISERR(FIND(Opis_efektów_inż!$D$5,Stac!$R63))=FALSE,CONCATENATE(Opis_efektów_inż!$A$5,", "),""),IF(ISERR(FIND(Opis_efektów_inż!$D$6,Stac!$R63))=FALSE,CONCATENATE(Opis_efektów_inż!$A$6,", "),""),IF(ISERR(FIND(Opis_efektów_inż!$D$7,Stac!$R63))=FALSE,CONCATENATE(Opis_efektów_inż!$A$7,", "),""),IF(ISERR(FIND(Opis_efektów_inż!$D$8,Stac!$R63))=FALSE,CONCATENATE(Opis_efektów_inż!$A$8,", "),""))</f>
        <v/>
      </c>
      <c r="C58" s="125" t="str">
        <f>CONCATENATE(IF(ISERR(FIND(Opis_efektów_inż!$D$10,Stac!$S63))=FALSE,CONCATENATE(Opis_efektów_inż!$A$10,", "),""),IF(ISERR(FIND(Opis_efektów_inż!$D$11,Stac!$S63))=FALSE,CONCATENATE(Opis_efektów_inż!$A$11,", "),""),IF(ISERR(FIND(Opis_efektów_inż!$D$12,Stac!$S63))=FALSE,CONCATENATE(Opis_efektów_inż!$A$12,", "),""),IF(ISERR(FIND(Opis_efektów_inż!$D$13,Stac!$S63))=FALSE,CONCATENATE(Opis_efektów_inż!$A$13,", "),""),IF(ISERR(FIND(Opis_efektów_inż!$D$14,Stac!$S63))=FALSE,CONCATENATE(Opis_efektów_inż!$A$14,", "),""),IF(ISERR(FIND(Opis_efektów_inż!$D$15,Stac!$S63))=FALSE,CONCATENATE(Opis_efektów_inż!$A$15,", "),""),IF(ISERR(FIND(Opis_efektów_inż!$D$16,Stac!$S63))=FALSE,CONCATENATE(Opis_efektów_inż!$A$16,", "),""),IF(ISERR(FIND(Opis_efektów_inż!$D$17,Stac!$S63))=FALSE,CONCATENATE(Opis_efektów_inż!$A$17,", "),""),IF(ISERR(FIND(Opis_efektów_inż!$D$18,Stac!$S63))=FALSE,CONCATENATE(Opis_efektów_inż!$A$18,", "),""),IF(ISERR(FIND(Opis_efektów_inż!$D$19,Stac!$S63))=FALSE,CONCATENATE(Opis_efektów_inż!$A$19,", "),""),IF(ISERR(FIND(Opis_efektów_inż!$D$20,Stac!$S63))=FALSE,CONCATENATE(Opis_efektów_inż!$A$20,", "),""),IF(ISERR(FIND(Opis_efektów_inż!$D$21,Stac!$S63))=FALSE,CONCATENATE(Opis_efektów_inż!$A$21,", "),""),IF(ISERR(FIND(Opis_efektów_inż!$D$22,Stac!$S63))=FALSE,CONCATENATE(Opis_efektów_inż!$A$22,", "),""),IF(ISERR(FIND(Opis_efektów_inż!$D$23,Stac!$S63))=FALSE,CONCATENATE(Opis_efektów_inż!$A$23,", "),""),IF(ISERR(FIND(Opis_efektów_inż!$D$24,Stac!$S63))=FALSE,CONCATENATE(Opis_efektów_inż!$A$24,", "),""),IF(ISERR(FIND(Opis_efektów_inż!$D$25,Stac!$S63))=FALSE,CONCATENATE(Opis_efektów_inż!$A$25,", "),""),IF(ISERR(FIND(Opis_efektów_inż!$D$26,Stac!$S63))=FALSE,CONCATENATE(Opis_efektów_inż!$A$26,", "),""),IF(ISERR(FIND(Opis_efektów_inż!$D$27,Stac!$S63))=FALSE,CONCATENATE(Opis_efektów_inż!$A$27,", "),""),IF(ISERR(FIND(Opis_efektów_inż!$D$28,Stac!$S63))=FALSE,CONCATENATE(Opis_efektów_inż!$A$28,", "),""),IF(ISERR(FIND(Opis_efektów_inż!$D$29,Stac!$S63))=FALSE,CONCATENATE(Opis_efektów_inż!$A$29,", "),""),IF(ISERR(FIND(Opis_efektów_inż!$D$30,Stac!$S63))=FALSE,CONCATENATE(Opis_efektów_inż!$A$30,", "),""),IF(ISERR(FIND(Opis_efektów_inż!$D$31,Stac!$S63))=FALSE,CONCATENATE(Opis_efektów_inż!$A$31,", "),""),IF(ISERR(FIND(Opis_efektów_inż!$D$32,Stac!$S63))=FALSE,CONCATENATE(Opis_efektów_inż!$A$32,", "),""))</f>
        <v xml:space="preserve">K1P_U13, K1P_U29, K1P_U15, K1P_U22, </v>
      </c>
      <c r="D58" s="124"/>
    </row>
    <row r="59" spans="1:4" ht="33.75" customHeight="1">
      <c r="A59" s="129" t="str">
        <f>Stac!C64</f>
        <v>Napędy przekształtnikowe</v>
      </c>
      <c r="B59" s="124" t="str">
        <f>CONCATENATE(IF(ISERR(FIND(Opis_efektów_inż!$D$5,Stac!$R64))=FALSE,CONCATENATE(Opis_efektów_inż!$A$5,", "),""),IF(ISERR(FIND(Opis_efektów_inż!$D$6,Stac!$R64))=FALSE,CONCATENATE(Opis_efektów_inż!$A$6,", "),""),IF(ISERR(FIND(Opis_efektów_inż!$D$7,Stac!$R64))=FALSE,CONCATENATE(Opis_efektów_inż!$A$7,", "),""),IF(ISERR(FIND(Opis_efektów_inż!$D$8,Stac!$R64))=FALSE,CONCATENATE(Opis_efektów_inż!$A$8,", "),""))</f>
        <v/>
      </c>
      <c r="C59" s="125" t="str">
        <f>CONCATENATE(IF(ISERR(FIND(Opis_efektów_inż!$D$10,Stac!$S64))=FALSE,CONCATENATE(Opis_efektów_inż!$A$10,", "),""),IF(ISERR(FIND(Opis_efektów_inż!$D$11,Stac!$S64))=FALSE,CONCATENATE(Opis_efektów_inż!$A$11,", "),""),IF(ISERR(FIND(Opis_efektów_inż!$D$12,Stac!$S64))=FALSE,CONCATENATE(Opis_efektów_inż!$A$12,", "),""),IF(ISERR(FIND(Opis_efektów_inż!$D$13,Stac!$S64))=FALSE,CONCATENATE(Opis_efektów_inż!$A$13,", "),""),IF(ISERR(FIND(Opis_efektów_inż!$D$14,Stac!$S64))=FALSE,CONCATENATE(Opis_efektów_inż!$A$14,", "),""),IF(ISERR(FIND(Opis_efektów_inż!$D$15,Stac!$S64))=FALSE,CONCATENATE(Opis_efektów_inż!$A$15,", "),""),IF(ISERR(FIND(Opis_efektów_inż!$D$16,Stac!$S64))=FALSE,CONCATENATE(Opis_efektów_inż!$A$16,", "),""),IF(ISERR(FIND(Opis_efektów_inż!$D$17,Stac!$S64))=FALSE,CONCATENATE(Opis_efektów_inż!$A$17,", "),""),IF(ISERR(FIND(Opis_efektów_inż!$D$18,Stac!$S64))=FALSE,CONCATENATE(Opis_efektów_inż!$A$18,", "),""),IF(ISERR(FIND(Opis_efektów_inż!$D$19,Stac!$S64))=FALSE,CONCATENATE(Opis_efektów_inż!$A$19,", "),""),IF(ISERR(FIND(Opis_efektów_inż!$D$20,Stac!$S64))=FALSE,CONCATENATE(Opis_efektów_inż!$A$20,", "),""),IF(ISERR(FIND(Opis_efektów_inż!$D$21,Stac!$S64))=FALSE,CONCATENATE(Opis_efektów_inż!$A$21,", "),""),IF(ISERR(FIND(Opis_efektów_inż!$D$22,Stac!$S64))=FALSE,CONCATENATE(Opis_efektów_inż!$A$22,", "),""),IF(ISERR(FIND(Opis_efektów_inż!$D$23,Stac!$S64))=FALSE,CONCATENATE(Opis_efektów_inż!$A$23,", "),""),IF(ISERR(FIND(Opis_efektów_inż!$D$24,Stac!$S64))=FALSE,CONCATENATE(Opis_efektów_inż!$A$24,", "),""),IF(ISERR(FIND(Opis_efektów_inż!$D$25,Stac!$S64))=FALSE,CONCATENATE(Opis_efektów_inż!$A$25,", "),""),IF(ISERR(FIND(Opis_efektów_inż!$D$26,Stac!$S64))=FALSE,CONCATENATE(Opis_efektów_inż!$A$26,", "),""),IF(ISERR(FIND(Opis_efektów_inż!$D$27,Stac!$S64))=FALSE,CONCATENATE(Opis_efektów_inż!$A$27,", "),""),IF(ISERR(FIND(Opis_efektów_inż!$D$28,Stac!$S64))=FALSE,CONCATENATE(Opis_efektów_inż!$A$28,", "),""),IF(ISERR(FIND(Opis_efektów_inż!$D$29,Stac!$S64))=FALSE,CONCATENATE(Opis_efektów_inż!$A$29,", "),""),IF(ISERR(FIND(Opis_efektów_inż!$D$30,Stac!$S64))=FALSE,CONCATENATE(Opis_efektów_inż!$A$30,", "),""),IF(ISERR(FIND(Opis_efektów_inż!$D$31,Stac!$S64))=FALSE,CONCATENATE(Opis_efektów_inż!$A$31,", "),""),IF(ISERR(FIND(Opis_efektów_inż!$D$32,Stac!$S64))=FALSE,CONCATENATE(Opis_efektów_inż!$A$32,", "),""))</f>
        <v xml:space="preserve">K1P_U11, K1P_U29, K1P_U15, </v>
      </c>
      <c r="D59" s="124"/>
    </row>
    <row r="60" spans="1:4" ht="30.75" customHeight="1">
      <c r="A60" s="129" t="str">
        <f>Stac!C65</f>
        <v>Systemy mikroprocesorowe</v>
      </c>
      <c r="B60" s="124" t="str">
        <f>CONCATENATE(IF(ISERR(FIND(Opis_efektów_inż!$D$5,Stac!$R65))=FALSE,CONCATENATE(Opis_efektów_inż!$A$5,", "),""),IF(ISERR(FIND(Opis_efektów_inż!$D$6,Stac!$R65))=FALSE,CONCATENATE(Opis_efektów_inż!$A$6,", "),""),IF(ISERR(FIND(Opis_efektów_inż!$D$7,Stac!$R65))=FALSE,CONCATENATE(Opis_efektów_inż!$A$7,", "),""),IF(ISERR(FIND(Opis_efektów_inż!$D$8,Stac!$R65))=FALSE,CONCATENATE(Opis_efektów_inż!$A$8,", "),""))</f>
        <v/>
      </c>
      <c r="C60" s="125" t="str">
        <f>CONCATENATE(IF(ISERR(FIND(Opis_efektów_inż!$D$10,Stac!$S65))=FALSE,CONCATENATE(Opis_efektów_inż!$A$10,", "),""),IF(ISERR(FIND(Opis_efektów_inż!$D$11,Stac!$S65))=FALSE,CONCATENATE(Opis_efektów_inż!$A$11,", "),""),IF(ISERR(FIND(Opis_efektów_inż!$D$12,Stac!$S65))=FALSE,CONCATENATE(Opis_efektów_inż!$A$12,", "),""),IF(ISERR(FIND(Opis_efektów_inż!$D$13,Stac!$S65))=FALSE,CONCATENATE(Opis_efektów_inż!$A$13,", "),""),IF(ISERR(FIND(Opis_efektów_inż!$D$14,Stac!$S65))=FALSE,CONCATENATE(Opis_efektów_inż!$A$14,", "),""),IF(ISERR(FIND(Opis_efektów_inż!$D$15,Stac!$S65))=FALSE,CONCATENATE(Opis_efektów_inż!$A$15,", "),""),IF(ISERR(FIND(Opis_efektów_inż!$D$16,Stac!$S65))=FALSE,CONCATENATE(Opis_efektów_inż!$A$16,", "),""),IF(ISERR(FIND(Opis_efektów_inż!$D$17,Stac!$S65))=FALSE,CONCATENATE(Opis_efektów_inż!$A$17,", "),""),IF(ISERR(FIND(Opis_efektów_inż!$D$18,Stac!$S65))=FALSE,CONCATENATE(Opis_efektów_inż!$A$18,", "),""),IF(ISERR(FIND(Opis_efektów_inż!$D$19,Stac!$S65))=FALSE,CONCATENATE(Opis_efektów_inż!$A$19,", "),""),IF(ISERR(FIND(Opis_efektów_inż!$D$20,Stac!$S65))=FALSE,CONCATENATE(Opis_efektów_inż!$A$20,", "),""),IF(ISERR(FIND(Opis_efektów_inż!$D$21,Stac!$S65))=FALSE,CONCATENATE(Opis_efektów_inż!$A$21,", "),""),IF(ISERR(FIND(Opis_efektów_inż!$D$22,Stac!$S65))=FALSE,CONCATENATE(Opis_efektów_inż!$A$22,", "),""),IF(ISERR(FIND(Opis_efektów_inż!$D$23,Stac!$S65))=FALSE,CONCATENATE(Opis_efektów_inż!$A$23,", "),""),IF(ISERR(FIND(Opis_efektów_inż!$D$24,Stac!$S65))=FALSE,CONCATENATE(Opis_efektów_inż!$A$24,", "),""),IF(ISERR(FIND(Opis_efektów_inż!$D$25,Stac!$S65))=FALSE,CONCATENATE(Opis_efektów_inż!$A$25,", "),""),IF(ISERR(FIND(Opis_efektów_inż!$D$26,Stac!$S65))=FALSE,CONCATENATE(Opis_efektów_inż!$A$26,", "),""),IF(ISERR(FIND(Opis_efektów_inż!$D$27,Stac!$S65))=FALSE,CONCATENATE(Opis_efektów_inż!$A$27,", "),""),IF(ISERR(FIND(Opis_efektów_inż!$D$28,Stac!$S65))=FALSE,CONCATENATE(Opis_efektów_inż!$A$28,", "),""),IF(ISERR(FIND(Opis_efektów_inż!$D$29,Stac!$S65))=FALSE,CONCATENATE(Opis_efektów_inż!$A$29,", "),""),IF(ISERR(FIND(Opis_efektów_inż!$D$30,Stac!$S65))=FALSE,CONCATENATE(Opis_efektów_inż!$A$30,", "),""),IF(ISERR(FIND(Opis_efektów_inż!$D$31,Stac!$S65))=FALSE,CONCATENATE(Opis_efektów_inż!$A$31,", "),""),IF(ISERR(FIND(Opis_efektów_inż!$D$32,Stac!$S65))=FALSE,CONCATENATE(Opis_efektów_inż!$A$32,", "),""))</f>
        <v xml:space="preserve">K1P_U13, K1P_U22, K1P_U27, </v>
      </c>
      <c r="D60" s="124"/>
    </row>
    <row r="61" spans="1:4" ht="36.75" customHeight="1">
      <c r="A61" s="129" t="str">
        <f>Stac!C66</f>
        <v>Programowanie sterowników PLC i regulatorów przemysłowych</v>
      </c>
      <c r="B61" s="124" t="str">
        <f>CONCATENATE(IF(ISERR(FIND(Opis_efektów_inż!$D$5,Stac!$R66))=FALSE,CONCATENATE(Opis_efektów_inż!$A$5,", "),""),IF(ISERR(FIND(Opis_efektów_inż!$D$6,Stac!$R66))=FALSE,CONCATENATE(Opis_efektów_inż!$A$6,", "),""),IF(ISERR(FIND(Opis_efektów_inż!$D$7,Stac!$R66))=FALSE,CONCATENATE(Opis_efektów_inż!$A$7,", "),""),IF(ISERR(FIND(Opis_efektów_inż!$D$8,Stac!$R66))=FALSE,CONCATENATE(Opis_efektów_inż!$A$8,", "),""))</f>
        <v/>
      </c>
      <c r="C61" s="125" t="str">
        <f>CONCATENATE(IF(ISERR(FIND(Opis_efektów_inż!$D$10,Stac!$S66))=FALSE,CONCATENATE(Opis_efektów_inż!$A$10,", "),""),IF(ISERR(FIND(Opis_efektów_inż!$D$11,Stac!$S66))=FALSE,CONCATENATE(Opis_efektów_inż!$A$11,", "),""),IF(ISERR(FIND(Opis_efektów_inż!$D$12,Stac!$S66))=FALSE,CONCATENATE(Opis_efektów_inż!$A$12,", "),""),IF(ISERR(FIND(Opis_efektów_inż!$D$13,Stac!$S66))=FALSE,CONCATENATE(Opis_efektów_inż!$A$13,", "),""),IF(ISERR(FIND(Opis_efektów_inż!$D$14,Stac!$S66))=FALSE,CONCATENATE(Opis_efektów_inż!$A$14,", "),""),IF(ISERR(FIND(Opis_efektów_inż!$D$15,Stac!$S66))=FALSE,CONCATENATE(Opis_efektów_inż!$A$15,", "),""),IF(ISERR(FIND(Opis_efektów_inż!$D$16,Stac!$S66))=FALSE,CONCATENATE(Opis_efektów_inż!$A$16,", "),""),IF(ISERR(FIND(Opis_efektów_inż!$D$17,Stac!$S66))=FALSE,CONCATENATE(Opis_efektów_inż!$A$17,", "),""),IF(ISERR(FIND(Opis_efektów_inż!$D$18,Stac!$S66))=FALSE,CONCATENATE(Opis_efektów_inż!$A$18,", "),""),IF(ISERR(FIND(Opis_efektów_inż!$D$19,Stac!$S66))=FALSE,CONCATENATE(Opis_efektów_inż!$A$19,", "),""),IF(ISERR(FIND(Opis_efektów_inż!$D$20,Stac!$S66))=FALSE,CONCATENATE(Opis_efektów_inż!$A$20,", "),""),IF(ISERR(FIND(Opis_efektów_inż!$D$21,Stac!$S66))=FALSE,CONCATENATE(Opis_efektów_inż!$A$21,", "),""),IF(ISERR(FIND(Opis_efektów_inż!$D$22,Stac!$S66))=FALSE,CONCATENATE(Opis_efektów_inż!$A$22,", "),""),IF(ISERR(FIND(Opis_efektów_inż!$D$23,Stac!$S66))=FALSE,CONCATENATE(Opis_efektów_inż!$A$23,", "),""),IF(ISERR(FIND(Opis_efektów_inż!$D$24,Stac!$S66))=FALSE,CONCATENATE(Opis_efektów_inż!$A$24,", "),""),IF(ISERR(FIND(Opis_efektów_inż!$D$25,Stac!$S66))=FALSE,CONCATENATE(Opis_efektów_inż!$A$25,", "),""),IF(ISERR(FIND(Opis_efektów_inż!$D$26,Stac!$S66))=FALSE,CONCATENATE(Opis_efektów_inż!$A$26,", "),""),IF(ISERR(FIND(Opis_efektów_inż!$D$27,Stac!$S66))=FALSE,CONCATENATE(Opis_efektów_inż!$A$27,", "),""),IF(ISERR(FIND(Opis_efektów_inż!$D$28,Stac!$S66))=FALSE,CONCATENATE(Opis_efektów_inż!$A$28,", "),""),IF(ISERR(FIND(Opis_efektów_inż!$D$29,Stac!$S66))=FALSE,CONCATENATE(Opis_efektów_inż!$A$29,", "),""),IF(ISERR(FIND(Opis_efektów_inż!$D$30,Stac!$S66))=FALSE,CONCATENATE(Opis_efektów_inż!$A$30,", "),""),IF(ISERR(FIND(Opis_efektów_inż!$D$31,Stac!$S66))=FALSE,CONCATENATE(Opis_efektów_inż!$A$31,", "),""),IF(ISERR(FIND(Opis_efektów_inż!$D$32,Stac!$S66))=FALSE,CONCATENATE(Opis_efektów_inż!$A$32,", "),""))</f>
        <v xml:space="preserve">K1P_U24, K1P_U18, K1P_U27, </v>
      </c>
      <c r="D61" s="124"/>
    </row>
    <row r="62" spans="1:4" ht="38.25">
      <c r="A62" s="129" t="str">
        <f>Stac!C67</f>
        <v>Przedmiot obieralny 4: Układy sterowania optymalnego / Projektowanie układów regulacji</v>
      </c>
      <c r="B62" s="124" t="str">
        <f>CONCATENATE(IF(ISERR(FIND(Opis_efektów_inż!$D$5,Stac!$R67))=FALSE,CONCATENATE(Opis_efektów_inż!$A$5,", "),""),IF(ISERR(FIND(Opis_efektów_inż!$D$6,Stac!$R67))=FALSE,CONCATENATE(Opis_efektów_inż!$A$6,", "),""),IF(ISERR(FIND(Opis_efektów_inż!$D$7,Stac!$R67))=FALSE,CONCATENATE(Opis_efektów_inż!$A$7,", "),""),IF(ISERR(FIND(Opis_efektów_inż!$D$8,Stac!$R67))=FALSE,CONCATENATE(Opis_efektów_inż!$A$8,", "),""))</f>
        <v/>
      </c>
      <c r="C62" s="125" t="str">
        <f>CONCATENATE(IF(ISERR(FIND(Opis_efektów_inż!$D$10,Stac!$S67))=FALSE,CONCATENATE(Opis_efektów_inż!$A$10,", "),""),IF(ISERR(FIND(Opis_efektów_inż!$D$11,Stac!$S67))=FALSE,CONCATENATE(Opis_efektów_inż!$A$11,", "),""),IF(ISERR(FIND(Opis_efektów_inż!$D$12,Stac!$S67))=FALSE,CONCATENATE(Opis_efektów_inż!$A$12,", "),""),IF(ISERR(FIND(Opis_efektów_inż!$D$13,Stac!$S67))=FALSE,CONCATENATE(Opis_efektów_inż!$A$13,", "),""),IF(ISERR(FIND(Opis_efektów_inż!$D$14,Stac!$S67))=FALSE,CONCATENATE(Opis_efektów_inż!$A$14,", "),""),IF(ISERR(FIND(Opis_efektów_inż!$D$15,Stac!$S67))=FALSE,CONCATENATE(Opis_efektów_inż!$A$15,", "),""),IF(ISERR(FIND(Opis_efektów_inż!$D$16,Stac!$S67))=FALSE,CONCATENATE(Opis_efektów_inż!$A$16,", "),""),IF(ISERR(FIND(Opis_efektów_inż!$D$17,Stac!$S67))=FALSE,CONCATENATE(Opis_efektów_inż!$A$17,", "),""),IF(ISERR(FIND(Opis_efektów_inż!$D$18,Stac!$S67))=FALSE,CONCATENATE(Opis_efektów_inż!$A$18,", "),""),IF(ISERR(FIND(Opis_efektów_inż!$D$19,Stac!$S67))=FALSE,CONCATENATE(Opis_efektów_inż!$A$19,", "),""),IF(ISERR(FIND(Opis_efektów_inż!$D$20,Stac!$S67))=FALSE,CONCATENATE(Opis_efektów_inż!$A$20,", "),""),IF(ISERR(FIND(Opis_efektów_inż!$D$21,Stac!$S67))=FALSE,CONCATENATE(Opis_efektów_inż!$A$21,", "),""),IF(ISERR(FIND(Opis_efektów_inż!$D$22,Stac!$S67))=FALSE,CONCATENATE(Opis_efektów_inż!$A$22,", "),""),IF(ISERR(FIND(Opis_efektów_inż!$D$23,Stac!$S67))=FALSE,CONCATENATE(Opis_efektów_inż!$A$23,", "),""),IF(ISERR(FIND(Opis_efektów_inż!$D$24,Stac!$S67))=FALSE,CONCATENATE(Opis_efektów_inż!$A$24,", "),""),IF(ISERR(FIND(Opis_efektów_inż!$D$25,Stac!$S67))=FALSE,CONCATENATE(Opis_efektów_inż!$A$25,", "),""),IF(ISERR(FIND(Opis_efektów_inż!$D$26,Stac!$S67))=FALSE,CONCATENATE(Opis_efektów_inż!$A$26,", "),""),IF(ISERR(FIND(Opis_efektów_inż!$D$27,Stac!$S67))=FALSE,CONCATENATE(Opis_efektów_inż!$A$27,", "),""),IF(ISERR(FIND(Opis_efektów_inż!$D$28,Stac!$S67))=FALSE,CONCATENATE(Opis_efektów_inż!$A$28,", "),""),IF(ISERR(FIND(Opis_efektów_inż!$D$29,Stac!$S67))=FALSE,CONCATENATE(Opis_efektów_inż!$A$29,", "),""),IF(ISERR(FIND(Opis_efektów_inż!$D$30,Stac!$S67))=FALSE,CONCATENATE(Opis_efektów_inż!$A$30,", "),""),IF(ISERR(FIND(Opis_efektów_inż!$D$31,Stac!$S67))=FALSE,CONCATENATE(Opis_efektów_inż!$A$31,", "),""),IF(ISERR(FIND(Opis_efektów_inż!$D$32,Stac!$S67))=FALSE,CONCATENATE(Opis_efektów_inż!$A$32,", "),""))</f>
        <v xml:space="preserve">K1P_U9, K1P_U24, K1P_U29, K1P_U22, </v>
      </c>
      <c r="D62" s="124"/>
    </row>
    <row r="63" spans="1:4" ht="37.5" customHeight="1">
      <c r="A63" s="129" t="str">
        <f>Stac!C68</f>
        <v>Praktyka 3 (16 godz. w tyg.)</v>
      </c>
      <c r="B63" s="124" t="str">
        <f>CONCATENATE(IF(ISERR(FIND(Opis_efektów_inż!$D$5,Stac!$R68))=FALSE,CONCATENATE(Opis_efektów_inż!$A$5,", "),""),IF(ISERR(FIND(Opis_efektów_inż!$D$6,Stac!$R68))=FALSE,CONCATENATE(Opis_efektów_inż!$A$6,", "),""),IF(ISERR(FIND(Opis_efektów_inż!$D$7,Stac!$R68))=FALSE,CONCATENATE(Opis_efektów_inż!$A$7,", "),""),IF(ISERR(FIND(Opis_efektów_inż!$D$8,Stac!$R68))=FALSE,CONCATENATE(Opis_efektów_inż!$A$8,", "),""))</f>
        <v/>
      </c>
      <c r="C63" s="125" t="str">
        <f>CONCATENATE(IF(ISERR(FIND(Opis_efektów_inż!$D$10,Stac!$S68))=FALSE,CONCATENATE(Opis_efektów_inż!$A$10,", "),""),IF(ISERR(FIND(Opis_efektów_inż!$D$11,Stac!$S68))=FALSE,CONCATENATE(Opis_efektów_inż!$A$11,", "),""),IF(ISERR(FIND(Opis_efektów_inż!$D$12,Stac!$S68))=FALSE,CONCATENATE(Opis_efektów_inż!$A$12,", "),""),IF(ISERR(FIND(Opis_efektów_inż!$D$13,Stac!$S68))=FALSE,CONCATENATE(Opis_efektów_inż!$A$13,", "),""),IF(ISERR(FIND(Opis_efektów_inż!$D$14,Stac!$S68))=FALSE,CONCATENATE(Opis_efektów_inż!$A$14,", "),""),IF(ISERR(FIND(Opis_efektów_inż!$D$15,Stac!$S68))=FALSE,CONCATENATE(Opis_efektów_inż!$A$15,", "),""),IF(ISERR(FIND(Opis_efektów_inż!$D$16,Stac!$S68))=FALSE,CONCATENATE(Opis_efektów_inż!$A$16,", "),""),IF(ISERR(FIND(Opis_efektów_inż!$D$17,Stac!$S68))=FALSE,CONCATENATE(Opis_efektów_inż!$A$17,", "),""),IF(ISERR(FIND(Opis_efektów_inż!$D$18,Stac!$S68))=FALSE,CONCATENATE(Opis_efektów_inż!$A$18,", "),""),IF(ISERR(FIND(Opis_efektów_inż!$D$19,Stac!$S68))=FALSE,CONCATENATE(Opis_efektów_inż!$A$19,", "),""),IF(ISERR(FIND(Opis_efektów_inż!$D$20,Stac!$S68))=FALSE,CONCATENATE(Opis_efektów_inż!$A$20,", "),""),IF(ISERR(FIND(Opis_efektów_inż!$D$21,Stac!$S68))=FALSE,CONCATENATE(Opis_efektów_inż!$A$21,", "),""),IF(ISERR(FIND(Opis_efektów_inż!$D$22,Stac!$S68))=FALSE,CONCATENATE(Opis_efektów_inż!$A$22,", "),""),IF(ISERR(FIND(Opis_efektów_inż!$D$23,Stac!$S68))=FALSE,CONCATENATE(Opis_efektów_inż!$A$23,", "),""),IF(ISERR(FIND(Opis_efektów_inż!$D$24,Stac!$S68))=FALSE,CONCATENATE(Opis_efektów_inż!$A$24,", "),""),IF(ISERR(FIND(Opis_efektów_inż!$D$25,Stac!$S68))=FALSE,CONCATENATE(Opis_efektów_inż!$A$25,", "),""),IF(ISERR(FIND(Opis_efektów_inż!$D$26,Stac!$S68))=FALSE,CONCATENATE(Opis_efektów_inż!$A$26,", "),""),IF(ISERR(FIND(Opis_efektów_inż!$D$27,Stac!$S68))=FALSE,CONCATENATE(Opis_efektów_inż!$A$27,", "),""),IF(ISERR(FIND(Opis_efektów_inż!$D$28,Stac!$S68))=FALSE,CONCATENATE(Opis_efektów_inż!$A$28,", "),""),IF(ISERR(FIND(Opis_efektów_inż!$D$29,Stac!$S68))=FALSE,CONCATENATE(Opis_efektów_inż!$A$29,", "),""),IF(ISERR(FIND(Opis_efektów_inż!$D$30,Stac!$S68))=FALSE,CONCATENATE(Opis_efektów_inż!$A$30,", "),""),IF(ISERR(FIND(Opis_efektów_inż!$D$31,Stac!$S68))=FALSE,CONCATENATE(Opis_efektów_inż!$A$31,", "),""),IF(ISERR(FIND(Opis_efektów_inż!$D$32,Stac!$S68))=FALSE,CONCATENATE(Opis_efektów_inż!$A$32,", "),""))</f>
        <v xml:space="preserve">K1P_U34, K1P_U35, K1P_U32, K1P_U33, </v>
      </c>
      <c r="D63" s="124"/>
    </row>
    <row r="64" spans="1:4" ht="48.95" customHeight="1">
      <c r="A64" s="129" t="str">
        <f>Stac!C69</f>
        <v xml:space="preserve">Przedmiot obieralny 5:  Wprowadzenie do sztucznej inteligencji / Wprowadzenie do przetwarzania obrazów </v>
      </c>
      <c r="B64" s="124" t="str">
        <f>CONCATENATE(IF(ISERR(FIND(Opis_efektów_inż!$D$5,Stac!$R69))=FALSE,CONCATENATE(Opis_efektów_inż!$A$5,", "),""),IF(ISERR(FIND(Opis_efektów_inż!$D$6,Stac!$R69))=FALSE,CONCATENATE(Opis_efektów_inż!$A$6,", "),""),IF(ISERR(FIND(Opis_efektów_inż!$D$7,Stac!$R69))=FALSE,CONCATENATE(Opis_efektów_inż!$A$7,", "),""),IF(ISERR(FIND(Opis_efektów_inż!$D$8,Stac!$R69))=FALSE,CONCATENATE(Opis_efektów_inż!$A$8,", "),""))</f>
        <v xml:space="preserve">K1P_W21, </v>
      </c>
      <c r="C64" s="125" t="str">
        <f>CONCATENATE(IF(ISERR(FIND(Opis_efektów_inż!$D$10,Stac!$S69))=FALSE,CONCATENATE(Opis_efektów_inż!$A$10,", "),""),IF(ISERR(FIND(Opis_efektów_inż!$D$11,Stac!$S69))=FALSE,CONCATENATE(Opis_efektów_inż!$A$11,", "),""),IF(ISERR(FIND(Opis_efektów_inż!$D$12,Stac!$S69))=FALSE,CONCATENATE(Opis_efektów_inż!$A$12,", "),""),IF(ISERR(FIND(Opis_efektów_inż!$D$13,Stac!$S69))=FALSE,CONCATENATE(Opis_efektów_inż!$A$13,", "),""),IF(ISERR(FIND(Opis_efektów_inż!$D$14,Stac!$S69))=FALSE,CONCATENATE(Opis_efektów_inż!$A$14,", "),""),IF(ISERR(FIND(Opis_efektów_inż!$D$15,Stac!$S69))=FALSE,CONCATENATE(Opis_efektów_inż!$A$15,", "),""),IF(ISERR(FIND(Opis_efektów_inż!$D$16,Stac!$S69))=FALSE,CONCATENATE(Opis_efektów_inż!$A$16,", "),""),IF(ISERR(FIND(Opis_efektów_inż!$D$17,Stac!$S69))=FALSE,CONCATENATE(Opis_efektów_inż!$A$17,", "),""),IF(ISERR(FIND(Opis_efektów_inż!$D$18,Stac!$S69))=FALSE,CONCATENATE(Opis_efektów_inż!$A$18,", "),""),IF(ISERR(FIND(Opis_efektów_inż!$D$19,Stac!$S69))=FALSE,CONCATENATE(Opis_efektów_inż!$A$19,", "),""),IF(ISERR(FIND(Opis_efektów_inż!$D$20,Stac!$S69))=FALSE,CONCATENATE(Opis_efektów_inż!$A$20,", "),""),IF(ISERR(FIND(Opis_efektów_inż!$D$21,Stac!$S69))=FALSE,CONCATENATE(Opis_efektów_inż!$A$21,", "),""),IF(ISERR(FIND(Opis_efektów_inż!$D$22,Stac!$S69))=FALSE,CONCATENATE(Opis_efektów_inż!$A$22,", "),""),IF(ISERR(FIND(Opis_efektów_inż!$D$23,Stac!$S69))=FALSE,CONCATENATE(Opis_efektów_inż!$A$23,", "),""),IF(ISERR(FIND(Opis_efektów_inż!$D$24,Stac!$S69))=FALSE,CONCATENATE(Opis_efektów_inż!$A$24,", "),""),IF(ISERR(FIND(Opis_efektów_inż!$D$25,Stac!$S69))=FALSE,CONCATENATE(Opis_efektów_inż!$A$25,", "),""),IF(ISERR(FIND(Opis_efektów_inż!$D$26,Stac!$S69))=FALSE,CONCATENATE(Opis_efektów_inż!$A$26,", "),""),IF(ISERR(FIND(Opis_efektów_inż!$D$27,Stac!$S69))=FALSE,CONCATENATE(Opis_efektów_inż!$A$27,", "),""),IF(ISERR(FIND(Opis_efektów_inż!$D$28,Stac!$S69))=FALSE,CONCATENATE(Opis_efektów_inż!$A$28,", "),""),IF(ISERR(FIND(Opis_efektów_inż!$D$29,Stac!$S69))=FALSE,CONCATENATE(Opis_efektów_inż!$A$29,", "),""),IF(ISERR(FIND(Opis_efektów_inż!$D$30,Stac!$S69))=FALSE,CONCATENATE(Opis_efektów_inż!$A$30,", "),""),IF(ISERR(FIND(Opis_efektów_inż!$D$31,Stac!$S69))=FALSE,CONCATENATE(Opis_efektów_inż!$A$31,", "),""),IF(ISERR(FIND(Opis_efektów_inż!$D$32,Stac!$S69))=FALSE,CONCATENATE(Opis_efektów_inż!$A$32,", "),""))</f>
        <v xml:space="preserve">K1P_U9, K1P_U21, K1P_U22, K1P_U26, </v>
      </c>
      <c r="D64" s="124"/>
    </row>
    <row r="65" spans="1:4" hidden="1">
      <c r="A65" s="129">
        <f>Stac!C70</f>
        <v>0</v>
      </c>
      <c r="B65" s="124" t="str">
        <f>CONCATENATE(IF(ISERR(FIND(Opis_efektów_inż!$D$5,Stac!$R70))=FALSE,CONCATENATE(Opis_efektów_inż!$A$5,", "),""),IF(ISERR(FIND(Opis_efektów_inż!$D$6,Stac!$R70))=FALSE,CONCATENATE(Opis_efektów_inż!$A$6,", "),""),IF(ISERR(FIND(Opis_efektów_inż!$D$7,Stac!$R70))=FALSE,CONCATENATE(Opis_efektów_inż!$A$7,", "),""),IF(ISERR(FIND(Opis_efektów_inż!$D$8,Stac!$R70))=FALSE,CONCATENATE(Opis_efektów_inż!$A$8,", "),""))</f>
        <v/>
      </c>
      <c r="C65" s="125" t="str">
        <f>CONCATENATE(IF(ISERR(FIND(Opis_efektów_inż!$D$10,Stac!$S70))=FALSE,CONCATENATE(Opis_efektów_inż!$A$10,", "),""),IF(ISERR(FIND(Opis_efektów_inż!$D$11,Stac!$S70))=FALSE,CONCATENATE(Opis_efektów_inż!$A$11,", "),""),IF(ISERR(FIND(Opis_efektów_inż!$D$12,Stac!$S70))=FALSE,CONCATENATE(Opis_efektów_inż!$A$12,", "),""),IF(ISERR(FIND(Opis_efektów_inż!$D$13,Stac!$S70))=FALSE,CONCATENATE(Opis_efektów_inż!$A$13,", "),""),IF(ISERR(FIND(Opis_efektów_inż!$D$14,Stac!$S70))=FALSE,CONCATENATE(Opis_efektów_inż!$A$14,", "),""),IF(ISERR(FIND(Opis_efektów_inż!$D$15,Stac!$S70))=FALSE,CONCATENATE(Opis_efektów_inż!$A$15,", "),""),IF(ISERR(FIND(Opis_efektów_inż!$D$16,Stac!$S70))=FALSE,CONCATENATE(Opis_efektów_inż!$A$16,", "),""),IF(ISERR(FIND(Opis_efektów_inż!$D$17,Stac!$S70))=FALSE,CONCATENATE(Opis_efektów_inż!$A$17,", "),""),IF(ISERR(FIND(Opis_efektów_inż!$D$18,Stac!$S70))=FALSE,CONCATENATE(Opis_efektów_inż!$A$18,", "),""),IF(ISERR(FIND(Opis_efektów_inż!$D$19,Stac!$S70))=FALSE,CONCATENATE(Opis_efektów_inż!$A$19,", "),""),IF(ISERR(FIND(Opis_efektów_inż!$D$20,Stac!$S70))=FALSE,CONCATENATE(Opis_efektów_inż!$A$20,", "),""),IF(ISERR(FIND(Opis_efektów_inż!$D$21,Stac!$S70))=FALSE,CONCATENATE(Opis_efektów_inż!$A$21,", "),""),IF(ISERR(FIND(Opis_efektów_inż!$D$22,Stac!$S70))=FALSE,CONCATENATE(Opis_efektów_inż!$A$22,", "),""),IF(ISERR(FIND(Opis_efektów_inż!$D$23,Stac!$S70))=FALSE,CONCATENATE(Opis_efektów_inż!$A$23,", "),""),IF(ISERR(FIND(Opis_efektów_inż!$D$24,Stac!$S70))=FALSE,CONCATENATE(Opis_efektów_inż!$A$24,", "),""),IF(ISERR(FIND(Opis_efektów_inż!$D$25,Stac!$S70))=FALSE,CONCATENATE(Opis_efektów_inż!$A$25,", "),""),IF(ISERR(FIND(Opis_efektów_inż!$D$26,Stac!$S70))=FALSE,CONCATENATE(Opis_efektów_inż!$A$26,", "),""),IF(ISERR(FIND(Opis_efektów_inż!$D$27,Stac!$S70))=FALSE,CONCATENATE(Opis_efektów_inż!$A$27,", "),""),IF(ISERR(FIND(Opis_efektów_inż!$D$28,Stac!$S70))=FALSE,CONCATENATE(Opis_efektów_inż!$A$28,", "),""),IF(ISERR(FIND(Opis_efektów_inż!$D$29,Stac!$S70))=FALSE,CONCATENATE(Opis_efektów_inż!$A$29,", "),""),IF(ISERR(FIND(Opis_efektów_inż!$D$30,Stac!$S70))=FALSE,CONCATENATE(Opis_efektów_inż!$A$30,", "),""),IF(ISERR(FIND(Opis_efektów_inż!$D$31,Stac!$S70))=FALSE,CONCATENATE(Opis_efektów_inż!$A$31,", "),""),IF(ISERR(FIND(Opis_efektów_inż!$D$32,Stac!$S70))=FALSE,CONCATENATE(Opis_efektów_inż!$A$32,", "),""))</f>
        <v/>
      </c>
      <c r="D65" s="124"/>
    </row>
    <row r="66" spans="1:4" ht="21.95" hidden="1" customHeight="1">
      <c r="A66" s="129">
        <f>Stac!C71</f>
        <v>0</v>
      </c>
      <c r="B66" s="124" t="str">
        <f>CONCATENATE(IF(ISERR(FIND(Opis_efektów_inż!$D$5,Stac!$R71))=FALSE,CONCATENATE(Opis_efektów_inż!$A$5,", "),""),IF(ISERR(FIND(Opis_efektów_inż!$D$6,Stac!$R71))=FALSE,CONCATENATE(Opis_efektów_inż!$A$6,", "),""),IF(ISERR(FIND(Opis_efektów_inż!$D$7,Stac!$R71))=FALSE,CONCATENATE(Opis_efektów_inż!$A$7,", "),""),IF(ISERR(FIND(Opis_efektów_inż!$D$8,Stac!$R71))=FALSE,CONCATENATE(Opis_efektów_inż!$A$8,", "),""))</f>
        <v/>
      </c>
      <c r="C66" s="125" t="str">
        <f>CONCATENATE(IF(ISERR(FIND(Opis_efektów_inż!$D$10,Stac!$S71))=FALSE,CONCATENATE(Opis_efektów_inż!$A$10,", "),""),IF(ISERR(FIND(Opis_efektów_inż!$D$11,Stac!$S71))=FALSE,CONCATENATE(Opis_efektów_inż!$A$11,", "),""),IF(ISERR(FIND(Opis_efektów_inż!$D$12,Stac!$S71))=FALSE,CONCATENATE(Opis_efektów_inż!$A$12,", "),""),IF(ISERR(FIND(Opis_efektów_inż!$D$13,Stac!$S71))=FALSE,CONCATENATE(Opis_efektów_inż!$A$13,", "),""),IF(ISERR(FIND(Opis_efektów_inż!$D$14,Stac!$S71))=FALSE,CONCATENATE(Opis_efektów_inż!$A$14,", "),""),IF(ISERR(FIND(Opis_efektów_inż!$D$15,Stac!$S71))=FALSE,CONCATENATE(Opis_efektów_inż!$A$15,", "),""),IF(ISERR(FIND(Opis_efektów_inż!$D$16,Stac!$S71))=FALSE,CONCATENATE(Opis_efektów_inż!$A$16,", "),""),IF(ISERR(FIND(Opis_efektów_inż!$D$17,Stac!$S71))=FALSE,CONCATENATE(Opis_efektów_inż!$A$17,", "),""),IF(ISERR(FIND(Opis_efektów_inż!$D$18,Stac!$S71))=FALSE,CONCATENATE(Opis_efektów_inż!$A$18,", "),""),IF(ISERR(FIND(Opis_efektów_inż!$D$19,Stac!$S71))=FALSE,CONCATENATE(Opis_efektów_inż!$A$19,", "),""),IF(ISERR(FIND(Opis_efektów_inż!$D$20,Stac!$S71))=FALSE,CONCATENATE(Opis_efektów_inż!$A$20,", "),""),IF(ISERR(FIND(Opis_efektów_inż!$D$21,Stac!$S71))=FALSE,CONCATENATE(Opis_efektów_inż!$A$21,", "),""),IF(ISERR(FIND(Opis_efektów_inż!$D$22,Stac!$S71))=FALSE,CONCATENATE(Opis_efektów_inż!$A$22,", "),""),IF(ISERR(FIND(Opis_efektów_inż!$D$23,Stac!$S71))=FALSE,CONCATENATE(Opis_efektów_inż!$A$23,", "),""),IF(ISERR(FIND(Opis_efektów_inż!$D$24,Stac!$S71))=FALSE,CONCATENATE(Opis_efektów_inż!$A$24,", "),""),IF(ISERR(FIND(Opis_efektów_inż!$D$25,Stac!$S71))=FALSE,CONCATENATE(Opis_efektów_inż!$A$25,", "),""),IF(ISERR(FIND(Opis_efektów_inż!$D$26,Stac!$S71))=FALSE,CONCATENATE(Opis_efektów_inż!$A$26,", "),""),IF(ISERR(FIND(Opis_efektów_inż!$D$27,Stac!$S71))=FALSE,CONCATENATE(Opis_efektów_inż!$A$27,", "),""),IF(ISERR(FIND(Opis_efektów_inż!$D$28,Stac!$S71))=FALSE,CONCATENATE(Opis_efektów_inż!$A$28,", "),""),IF(ISERR(FIND(Opis_efektów_inż!$D$29,Stac!$S71))=FALSE,CONCATENATE(Opis_efektów_inż!$A$29,", "),""),IF(ISERR(FIND(Opis_efektów_inż!$D$30,Stac!$S71))=FALSE,CONCATENATE(Opis_efektów_inż!$A$30,", "),""),IF(ISERR(FIND(Opis_efektów_inż!$D$31,Stac!$S71))=FALSE,CONCATENATE(Opis_efektów_inż!$A$31,", "),""),IF(ISERR(FIND(Opis_efektów_inż!$D$32,Stac!$S71))=FALSE,CONCATENATE(Opis_efektów_inż!$A$32,", "),""))</f>
        <v/>
      </c>
      <c r="D66" s="124"/>
    </row>
    <row r="67" spans="1:4">
      <c r="A67" s="145" t="str">
        <f>Stac!C72</f>
        <v>Semestr 6:</v>
      </c>
      <c r="B67" s="124" t="str">
        <f>CONCATENATE(IF(ISERR(FIND(Opis_efektów_inż!$D$5,Stac!$R72))=FALSE,CONCATENATE(Opis_efektów_inż!$A$5,", "),""),IF(ISERR(FIND(Opis_efektów_inż!$D$6,Stac!$R72))=FALSE,CONCATENATE(Opis_efektów_inż!$A$6,", "),""),IF(ISERR(FIND(Opis_efektów_inż!$D$7,Stac!$R72))=FALSE,CONCATENATE(Opis_efektów_inż!$A$7,", "),""),IF(ISERR(FIND(Opis_efektów_inż!$D$8,Stac!$R72))=FALSE,CONCATENATE(Opis_efektów_inż!$A$8,", "),""))</f>
        <v/>
      </c>
      <c r="C67" s="125" t="str">
        <f>CONCATENATE(IF(ISERR(FIND(Opis_efektów_inż!$D$10,Stac!$S72))=FALSE,CONCATENATE(Opis_efektów_inż!$A$10,", "),""),IF(ISERR(FIND(Opis_efektów_inż!$D$11,Stac!$S72))=FALSE,CONCATENATE(Opis_efektów_inż!$A$11,", "),""),IF(ISERR(FIND(Opis_efektów_inż!$D$12,Stac!$S72))=FALSE,CONCATENATE(Opis_efektów_inż!$A$12,", "),""),IF(ISERR(FIND(Opis_efektów_inż!$D$13,Stac!$S72))=FALSE,CONCATENATE(Opis_efektów_inż!$A$13,", "),""),IF(ISERR(FIND(Opis_efektów_inż!$D$14,Stac!$S72))=FALSE,CONCATENATE(Opis_efektów_inż!$A$14,", "),""),IF(ISERR(FIND(Opis_efektów_inż!$D$15,Stac!$S72))=FALSE,CONCATENATE(Opis_efektów_inż!$A$15,", "),""),IF(ISERR(FIND(Opis_efektów_inż!$D$16,Stac!$S72))=FALSE,CONCATENATE(Opis_efektów_inż!$A$16,", "),""),IF(ISERR(FIND(Opis_efektów_inż!$D$17,Stac!$S72))=FALSE,CONCATENATE(Opis_efektów_inż!$A$17,", "),""),IF(ISERR(FIND(Opis_efektów_inż!$D$18,Stac!$S72))=FALSE,CONCATENATE(Opis_efektów_inż!$A$18,", "),""),IF(ISERR(FIND(Opis_efektów_inż!$D$19,Stac!$S72))=FALSE,CONCATENATE(Opis_efektów_inż!$A$19,", "),""),IF(ISERR(FIND(Opis_efektów_inż!$D$20,Stac!$S72))=FALSE,CONCATENATE(Opis_efektów_inż!$A$20,", "),""),IF(ISERR(FIND(Opis_efektów_inż!$D$21,Stac!$S72))=FALSE,CONCATENATE(Opis_efektów_inż!$A$21,", "),""),IF(ISERR(FIND(Opis_efektów_inż!$D$22,Stac!$S72))=FALSE,CONCATENATE(Opis_efektów_inż!$A$22,", "),""),IF(ISERR(FIND(Opis_efektów_inż!$D$23,Stac!$S72))=FALSE,CONCATENATE(Opis_efektów_inż!$A$23,", "),""),IF(ISERR(FIND(Opis_efektów_inż!$D$24,Stac!$S72))=FALSE,CONCATENATE(Opis_efektów_inż!$A$24,", "),""),IF(ISERR(FIND(Opis_efektów_inż!$D$25,Stac!$S72))=FALSE,CONCATENATE(Opis_efektów_inż!$A$25,", "),""),IF(ISERR(FIND(Opis_efektów_inż!$D$26,Stac!$S72))=FALSE,CONCATENATE(Opis_efektów_inż!$A$26,", "),""),IF(ISERR(FIND(Opis_efektów_inż!$D$27,Stac!$S72))=FALSE,CONCATENATE(Opis_efektów_inż!$A$27,", "),""),IF(ISERR(FIND(Opis_efektów_inż!$D$28,Stac!$S72))=FALSE,CONCATENATE(Opis_efektów_inż!$A$28,", "),""),IF(ISERR(FIND(Opis_efektów_inż!$D$29,Stac!$S72))=FALSE,CONCATENATE(Opis_efektów_inż!$A$29,", "),""),IF(ISERR(FIND(Opis_efektów_inż!$D$30,Stac!$S72))=FALSE,CONCATENATE(Opis_efektów_inż!$A$30,", "),""),IF(ISERR(FIND(Opis_efektów_inż!$D$31,Stac!$S72))=FALSE,CONCATENATE(Opis_efektów_inż!$A$31,", "),""),IF(ISERR(FIND(Opis_efektów_inż!$D$32,Stac!$S72))=FALSE,CONCATENATE(Opis_efektów_inż!$A$32,", "),""))</f>
        <v/>
      </c>
      <c r="D67" s="124"/>
    </row>
    <row r="68" spans="1:4">
      <c r="A68" s="129" t="str">
        <f>Stac!C73</f>
        <v>Moduł kształcenia</v>
      </c>
      <c r="B68" s="124" t="str">
        <f>CONCATENATE(IF(ISERR(FIND(Opis_efektów_inż!$D$5,Stac!$R73))=FALSE,CONCATENATE(Opis_efektów_inż!$A$5,", "),""),IF(ISERR(FIND(Opis_efektów_inż!$D$6,Stac!$R73))=FALSE,CONCATENATE(Opis_efektów_inż!$A$6,", "),""),IF(ISERR(FIND(Opis_efektów_inż!$D$7,Stac!$R73))=FALSE,CONCATENATE(Opis_efektów_inż!$A$7,", "),""),IF(ISERR(FIND(Opis_efektów_inż!$D$8,Stac!$R73))=FALSE,CONCATENATE(Opis_efektów_inż!$A$8,", "),""))</f>
        <v/>
      </c>
      <c r="C68" s="125" t="str">
        <f>CONCATENATE(IF(ISERR(FIND(Opis_efektów_inż!$D$10,Stac!$S73))=FALSE,CONCATENATE(Opis_efektów_inż!$A$10,", "),""),IF(ISERR(FIND(Opis_efektów_inż!$D$11,Stac!$S73))=FALSE,CONCATENATE(Opis_efektów_inż!$A$11,", "),""),IF(ISERR(FIND(Opis_efektów_inż!$D$12,Stac!$S73))=FALSE,CONCATENATE(Opis_efektów_inż!$A$12,", "),""),IF(ISERR(FIND(Opis_efektów_inż!$D$13,Stac!$S73))=FALSE,CONCATENATE(Opis_efektów_inż!$A$13,", "),""),IF(ISERR(FIND(Opis_efektów_inż!$D$14,Stac!$S73))=FALSE,CONCATENATE(Opis_efektów_inż!$A$14,", "),""),IF(ISERR(FIND(Opis_efektów_inż!$D$15,Stac!$S73))=FALSE,CONCATENATE(Opis_efektów_inż!$A$15,", "),""),IF(ISERR(FIND(Opis_efektów_inż!$D$16,Stac!$S73))=FALSE,CONCATENATE(Opis_efektów_inż!$A$16,", "),""),IF(ISERR(FIND(Opis_efektów_inż!$D$17,Stac!$S73))=FALSE,CONCATENATE(Opis_efektów_inż!$A$17,", "),""),IF(ISERR(FIND(Opis_efektów_inż!$D$18,Stac!$S73))=FALSE,CONCATENATE(Opis_efektów_inż!$A$18,", "),""),IF(ISERR(FIND(Opis_efektów_inż!$D$19,Stac!$S73))=FALSE,CONCATENATE(Opis_efektów_inż!$A$19,", "),""),IF(ISERR(FIND(Opis_efektów_inż!$D$20,Stac!$S73))=FALSE,CONCATENATE(Opis_efektów_inż!$A$20,", "),""),IF(ISERR(FIND(Opis_efektów_inż!$D$21,Stac!$S73))=FALSE,CONCATENATE(Opis_efektów_inż!$A$21,", "),""),IF(ISERR(FIND(Opis_efektów_inż!$D$22,Stac!$S73))=FALSE,CONCATENATE(Opis_efektów_inż!$A$22,", "),""),IF(ISERR(FIND(Opis_efektów_inż!$D$23,Stac!$S73))=FALSE,CONCATENATE(Opis_efektów_inż!$A$23,", "),""),IF(ISERR(FIND(Opis_efektów_inż!$D$24,Stac!$S73))=FALSE,CONCATENATE(Opis_efektów_inż!$A$24,", "),""),IF(ISERR(FIND(Opis_efektów_inż!$D$25,Stac!$S73))=FALSE,CONCATENATE(Opis_efektów_inż!$A$25,", "),""),IF(ISERR(FIND(Opis_efektów_inż!$D$26,Stac!$S73))=FALSE,CONCATENATE(Opis_efektów_inż!$A$26,", "),""),IF(ISERR(FIND(Opis_efektów_inż!$D$27,Stac!$S73))=FALSE,CONCATENATE(Opis_efektów_inż!$A$27,", "),""),IF(ISERR(FIND(Opis_efektów_inż!$D$28,Stac!$S73))=FALSE,CONCATENATE(Opis_efektów_inż!$A$28,", "),""),IF(ISERR(FIND(Opis_efektów_inż!$D$29,Stac!$S73))=FALSE,CONCATENATE(Opis_efektów_inż!$A$29,", "),""),IF(ISERR(FIND(Opis_efektów_inż!$D$30,Stac!$S73))=FALSE,CONCATENATE(Opis_efektów_inż!$A$30,", "),""),IF(ISERR(FIND(Opis_efektów_inż!$D$31,Stac!$S73))=FALSE,CONCATENATE(Opis_efektów_inż!$A$31,", "),""),IF(ISERR(FIND(Opis_efektów_inż!$D$32,Stac!$S73))=FALSE,CONCATENATE(Opis_efektów_inż!$A$32,", "),""))</f>
        <v/>
      </c>
      <c r="D68" s="124"/>
    </row>
    <row r="69" spans="1:4" ht="47.25" customHeight="1">
      <c r="A69" s="129" t="str">
        <f>Stac!C74</f>
        <v>Przedmiot obieralny 6: Reprogramowalne układy elektroniczne w sterowaniu / Zastosowania sterowników przemysłowych</v>
      </c>
      <c r="B69" s="124" t="str">
        <f>CONCATENATE(IF(ISERR(FIND(Opis_efektów_inż!$D$5,Stac!$R74))=FALSE,CONCATENATE(Opis_efektów_inż!$A$5,", "),""),IF(ISERR(FIND(Opis_efektów_inż!$D$6,Stac!$R74))=FALSE,CONCATENATE(Opis_efektów_inż!$A$6,", "),""),IF(ISERR(FIND(Opis_efektów_inż!$D$7,Stac!$R74))=FALSE,CONCATENATE(Opis_efektów_inż!$A$7,", "),""),IF(ISERR(FIND(Opis_efektów_inż!$D$8,Stac!$R74))=FALSE,CONCATENATE(Opis_efektów_inż!$A$8,", "),""))</f>
        <v/>
      </c>
      <c r="C69" s="125" t="str">
        <f>CONCATENATE(IF(ISERR(FIND(Opis_efektów_inż!$D$10,Stac!$S74))=FALSE,CONCATENATE(Opis_efektów_inż!$A$10,", "),""),IF(ISERR(FIND(Opis_efektów_inż!$D$11,Stac!$S74))=FALSE,CONCATENATE(Opis_efektów_inż!$A$11,", "),""),IF(ISERR(FIND(Opis_efektów_inż!$D$12,Stac!$S74))=FALSE,CONCATENATE(Opis_efektów_inż!$A$12,", "),""),IF(ISERR(FIND(Opis_efektów_inż!$D$13,Stac!$S74))=FALSE,CONCATENATE(Opis_efektów_inż!$A$13,", "),""),IF(ISERR(FIND(Opis_efektów_inż!$D$14,Stac!$S74))=FALSE,CONCATENATE(Opis_efektów_inż!$A$14,", "),""),IF(ISERR(FIND(Opis_efektów_inż!$D$15,Stac!$S74))=FALSE,CONCATENATE(Opis_efektów_inż!$A$15,", "),""),IF(ISERR(FIND(Opis_efektów_inż!$D$16,Stac!$S74))=FALSE,CONCATENATE(Opis_efektów_inż!$A$16,", "),""),IF(ISERR(FIND(Opis_efektów_inż!$D$17,Stac!$S74))=FALSE,CONCATENATE(Opis_efektów_inż!$A$17,", "),""),IF(ISERR(FIND(Opis_efektów_inż!$D$18,Stac!$S74))=FALSE,CONCATENATE(Opis_efektów_inż!$A$18,", "),""),IF(ISERR(FIND(Opis_efektów_inż!$D$19,Stac!$S74))=FALSE,CONCATENATE(Opis_efektów_inż!$A$19,", "),""),IF(ISERR(FIND(Opis_efektów_inż!$D$20,Stac!$S74))=FALSE,CONCATENATE(Opis_efektów_inż!$A$20,", "),""),IF(ISERR(FIND(Opis_efektów_inż!$D$21,Stac!$S74))=FALSE,CONCATENATE(Opis_efektów_inż!$A$21,", "),""),IF(ISERR(FIND(Opis_efektów_inż!$D$22,Stac!$S74))=FALSE,CONCATENATE(Opis_efektów_inż!$A$22,", "),""),IF(ISERR(FIND(Opis_efektów_inż!$D$23,Stac!$S74))=FALSE,CONCATENATE(Opis_efektów_inż!$A$23,", "),""),IF(ISERR(FIND(Opis_efektów_inż!$D$24,Stac!$S74))=FALSE,CONCATENATE(Opis_efektów_inż!$A$24,", "),""),IF(ISERR(FIND(Opis_efektów_inż!$D$25,Stac!$S74))=FALSE,CONCATENATE(Opis_efektów_inż!$A$25,", "),""),IF(ISERR(FIND(Opis_efektów_inż!$D$26,Stac!$S74))=FALSE,CONCATENATE(Opis_efektów_inż!$A$26,", "),""),IF(ISERR(FIND(Opis_efektów_inż!$D$27,Stac!$S74))=FALSE,CONCATENATE(Opis_efektów_inż!$A$27,", "),""),IF(ISERR(FIND(Opis_efektów_inż!$D$28,Stac!$S74))=FALSE,CONCATENATE(Opis_efektów_inż!$A$28,", "),""),IF(ISERR(FIND(Opis_efektów_inż!$D$29,Stac!$S74))=FALSE,CONCATENATE(Opis_efektów_inż!$A$29,", "),""),IF(ISERR(FIND(Opis_efektów_inż!$D$30,Stac!$S74))=FALSE,CONCATENATE(Opis_efektów_inż!$A$30,", "),""),IF(ISERR(FIND(Opis_efektów_inż!$D$31,Stac!$S74))=FALSE,CONCATENATE(Opis_efektów_inż!$A$31,", "),""),IF(ISERR(FIND(Opis_efektów_inż!$D$32,Stac!$S74))=FALSE,CONCATENATE(Opis_efektów_inż!$A$32,", "),""))</f>
        <v xml:space="preserve">K1P_U23, K1P_U13, K1P_U28, K1P_U18, </v>
      </c>
      <c r="D69" s="124"/>
    </row>
    <row r="70" spans="1:4" ht="30.75" customHeight="1">
      <c r="A70" s="129" t="str">
        <f>Stac!C75</f>
        <v>Systemy czasu rzeczywistego</v>
      </c>
      <c r="B70" s="124" t="str">
        <f>CONCATENATE(IF(ISERR(FIND(Opis_efektów_inż!$D$5,Stac!$R75))=FALSE,CONCATENATE(Opis_efektów_inż!$A$5,", "),""),IF(ISERR(FIND(Opis_efektów_inż!$D$6,Stac!$R75))=FALSE,CONCATENATE(Opis_efektów_inż!$A$6,", "),""),IF(ISERR(FIND(Opis_efektów_inż!$D$7,Stac!$R75))=FALSE,CONCATENATE(Opis_efektów_inż!$A$7,", "),""),IF(ISERR(FIND(Opis_efektów_inż!$D$8,Stac!$R75))=FALSE,CONCATENATE(Opis_efektów_inż!$A$8,", "),""))</f>
        <v/>
      </c>
      <c r="C70" s="125" t="str">
        <f>CONCATENATE(IF(ISERR(FIND(Opis_efektów_inż!$D$10,Stac!$S75))=FALSE,CONCATENATE(Opis_efektów_inż!$A$10,", "),""),IF(ISERR(FIND(Opis_efektów_inż!$D$11,Stac!$S75))=FALSE,CONCATENATE(Opis_efektów_inż!$A$11,", "),""),IF(ISERR(FIND(Opis_efektów_inż!$D$12,Stac!$S75))=FALSE,CONCATENATE(Opis_efektów_inż!$A$12,", "),""),IF(ISERR(FIND(Opis_efektów_inż!$D$13,Stac!$S75))=FALSE,CONCATENATE(Opis_efektów_inż!$A$13,", "),""),IF(ISERR(FIND(Opis_efektów_inż!$D$14,Stac!$S75))=FALSE,CONCATENATE(Opis_efektów_inż!$A$14,", "),""),IF(ISERR(FIND(Opis_efektów_inż!$D$15,Stac!$S75))=FALSE,CONCATENATE(Opis_efektów_inż!$A$15,", "),""),IF(ISERR(FIND(Opis_efektów_inż!$D$16,Stac!$S75))=FALSE,CONCATENATE(Opis_efektów_inż!$A$16,", "),""),IF(ISERR(FIND(Opis_efektów_inż!$D$17,Stac!$S75))=FALSE,CONCATENATE(Opis_efektów_inż!$A$17,", "),""),IF(ISERR(FIND(Opis_efektów_inż!$D$18,Stac!$S75))=FALSE,CONCATENATE(Opis_efektów_inż!$A$18,", "),""),IF(ISERR(FIND(Opis_efektów_inż!$D$19,Stac!$S75))=FALSE,CONCATENATE(Opis_efektów_inż!$A$19,", "),""),IF(ISERR(FIND(Opis_efektów_inż!$D$20,Stac!$S75))=FALSE,CONCATENATE(Opis_efektów_inż!$A$20,", "),""),IF(ISERR(FIND(Opis_efektów_inż!$D$21,Stac!$S75))=FALSE,CONCATENATE(Opis_efektów_inż!$A$21,", "),""),IF(ISERR(FIND(Opis_efektów_inż!$D$22,Stac!$S75))=FALSE,CONCATENATE(Opis_efektów_inż!$A$22,", "),""),IF(ISERR(FIND(Opis_efektów_inż!$D$23,Stac!$S75))=FALSE,CONCATENATE(Opis_efektów_inż!$A$23,", "),""),IF(ISERR(FIND(Opis_efektów_inż!$D$24,Stac!$S75))=FALSE,CONCATENATE(Opis_efektów_inż!$A$24,", "),""),IF(ISERR(FIND(Opis_efektów_inż!$D$25,Stac!$S75))=FALSE,CONCATENATE(Opis_efektów_inż!$A$25,", "),""),IF(ISERR(FIND(Opis_efektów_inż!$D$26,Stac!$S75))=FALSE,CONCATENATE(Opis_efektów_inż!$A$26,", "),""),IF(ISERR(FIND(Opis_efektów_inż!$D$27,Stac!$S75))=FALSE,CONCATENATE(Opis_efektów_inż!$A$27,", "),""),IF(ISERR(FIND(Opis_efektów_inż!$D$28,Stac!$S75))=FALSE,CONCATENATE(Opis_efektów_inż!$A$28,", "),""),IF(ISERR(FIND(Opis_efektów_inż!$D$29,Stac!$S75))=FALSE,CONCATENATE(Opis_efektów_inż!$A$29,", "),""),IF(ISERR(FIND(Opis_efektów_inż!$D$30,Stac!$S75))=FALSE,CONCATENATE(Opis_efektów_inż!$A$30,", "),""),IF(ISERR(FIND(Opis_efektów_inż!$D$31,Stac!$S75))=FALSE,CONCATENATE(Opis_efektów_inż!$A$31,", "),""),IF(ISERR(FIND(Opis_efektów_inż!$D$32,Stac!$S75))=FALSE,CONCATENATE(Opis_efektów_inż!$A$32,", "),""))</f>
        <v xml:space="preserve">K1P_U28, K1P_U26, K1P_U27, </v>
      </c>
      <c r="D70" s="124"/>
    </row>
    <row r="71" spans="1:4" ht="38.25">
      <c r="A71" s="129" t="str">
        <f>Stac!C76</f>
        <v>Przedmiot obieralny 7:  Automatyka układów napędowych / Serwonapędy w automatyce</v>
      </c>
      <c r="B71" s="124" t="str">
        <f>CONCATENATE(IF(ISERR(FIND(Opis_efektów_inż!$D$5,Stac!$R76))=FALSE,CONCATENATE(Opis_efektów_inż!$A$5,", "),""),IF(ISERR(FIND(Opis_efektów_inż!$D$6,Stac!$R76))=FALSE,CONCATENATE(Opis_efektów_inż!$A$6,", "),""),IF(ISERR(FIND(Opis_efektów_inż!$D$7,Stac!$R76))=FALSE,CONCATENATE(Opis_efektów_inż!$A$7,", "),""),IF(ISERR(FIND(Opis_efektów_inż!$D$8,Stac!$R76))=FALSE,CONCATENATE(Opis_efektów_inż!$A$8,", "),""))</f>
        <v xml:space="preserve">K1P_W22, </v>
      </c>
      <c r="C71" s="125" t="str">
        <f>CONCATENATE(IF(ISERR(FIND(Opis_efektów_inż!$D$10,Stac!$S76))=FALSE,CONCATENATE(Opis_efektów_inż!$A$10,", "),""),IF(ISERR(FIND(Opis_efektów_inż!$D$11,Stac!$S76))=FALSE,CONCATENATE(Opis_efektów_inż!$A$11,", "),""),IF(ISERR(FIND(Opis_efektów_inż!$D$12,Stac!$S76))=FALSE,CONCATENATE(Opis_efektów_inż!$A$12,", "),""),IF(ISERR(FIND(Opis_efektów_inż!$D$13,Stac!$S76))=FALSE,CONCATENATE(Opis_efektów_inż!$A$13,", "),""),IF(ISERR(FIND(Opis_efektów_inż!$D$14,Stac!$S76))=FALSE,CONCATENATE(Opis_efektów_inż!$A$14,", "),""),IF(ISERR(FIND(Opis_efektów_inż!$D$15,Stac!$S76))=FALSE,CONCATENATE(Opis_efektów_inż!$A$15,", "),""),IF(ISERR(FIND(Opis_efektów_inż!$D$16,Stac!$S76))=FALSE,CONCATENATE(Opis_efektów_inż!$A$16,", "),""),IF(ISERR(FIND(Opis_efektów_inż!$D$17,Stac!$S76))=FALSE,CONCATENATE(Opis_efektów_inż!$A$17,", "),""),IF(ISERR(FIND(Opis_efektów_inż!$D$18,Stac!$S76))=FALSE,CONCATENATE(Opis_efektów_inż!$A$18,", "),""),IF(ISERR(FIND(Opis_efektów_inż!$D$19,Stac!$S76))=FALSE,CONCATENATE(Opis_efektów_inż!$A$19,", "),""),IF(ISERR(FIND(Opis_efektów_inż!$D$20,Stac!$S76))=FALSE,CONCATENATE(Opis_efektów_inż!$A$20,", "),""),IF(ISERR(FIND(Opis_efektów_inż!$D$21,Stac!$S76))=FALSE,CONCATENATE(Opis_efektów_inż!$A$21,", "),""),IF(ISERR(FIND(Opis_efektów_inż!$D$22,Stac!$S76))=FALSE,CONCATENATE(Opis_efektów_inż!$A$22,", "),""),IF(ISERR(FIND(Opis_efektów_inż!$D$23,Stac!$S76))=FALSE,CONCATENATE(Opis_efektów_inż!$A$23,", "),""),IF(ISERR(FIND(Opis_efektów_inż!$D$24,Stac!$S76))=FALSE,CONCATENATE(Opis_efektów_inż!$A$24,", "),""),IF(ISERR(FIND(Opis_efektów_inż!$D$25,Stac!$S76))=FALSE,CONCATENATE(Opis_efektów_inż!$A$25,", "),""),IF(ISERR(FIND(Opis_efektów_inż!$D$26,Stac!$S76))=FALSE,CONCATENATE(Opis_efektów_inż!$A$26,", "),""),IF(ISERR(FIND(Opis_efektów_inż!$D$27,Stac!$S76))=FALSE,CONCATENATE(Opis_efektów_inż!$A$27,", "),""),IF(ISERR(FIND(Opis_efektów_inż!$D$28,Stac!$S76))=FALSE,CONCATENATE(Opis_efektów_inż!$A$28,", "),""),IF(ISERR(FIND(Opis_efektów_inż!$D$29,Stac!$S76))=FALSE,CONCATENATE(Opis_efektów_inż!$A$29,", "),""),IF(ISERR(FIND(Opis_efektów_inż!$D$30,Stac!$S76))=FALSE,CONCATENATE(Opis_efektów_inż!$A$30,", "),""),IF(ISERR(FIND(Opis_efektów_inż!$D$31,Stac!$S76))=FALSE,CONCATENATE(Opis_efektów_inż!$A$31,", "),""),IF(ISERR(FIND(Opis_efektów_inż!$D$32,Stac!$S76))=FALSE,CONCATENATE(Opis_efektów_inż!$A$32,", "),""))</f>
        <v xml:space="preserve">K1P_U11, K1P_U22, </v>
      </c>
      <c r="D71" s="124"/>
    </row>
    <row r="72" spans="1:4" ht="38.25">
      <c r="A72" s="129" t="str">
        <f>Stac!C77</f>
        <v>Przedmiot obieralny 8:  Systemy rozproszone automatyki  / Aplikacje mobilne</v>
      </c>
      <c r="B72" s="124" t="str">
        <f>CONCATENATE(IF(ISERR(FIND(Opis_efektów_inż!$D$5,Stac!$R77))=FALSE,CONCATENATE(Opis_efektów_inż!$A$5,", "),""),IF(ISERR(FIND(Opis_efektów_inż!$D$6,Stac!$R77))=FALSE,CONCATENATE(Opis_efektów_inż!$A$6,", "),""),IF(ISERR(FIND(Opis_efektów_inż!$D$7,Stac!$R77))=FALSE,CONCATENATE(Opis_efektów_inż!$A$7,", "),""),IF(ISERR(FIND(Opis_efektów_inż!$D$8,Stac!$R77))=FALSE,CONCATENATE(Opis_efektów_inż!$A$8,", "),""))</f>
        <v/>
      </c>
      <c r="C72" s="125" t="str">
        <f>CONCATENATE(IF(ISERR(FIND(Opis_efektów_inż!$D$10,Stac!$S77))=FALSE,CONCATENATE(Opis_efektów_inż!$A$10,", "),""),IF(ISERR(FIND(Opis_efektów_inż!$D$11,Stac!$S77))=FALSE,CONCATENATE(Opis_efektów_inż!$A$11,", "),""),IF(ISERR(FIND(Opis_efektów_inż!$D$12,Stac!$S77))=FALSE,CONCATENATE(Opis_efektów_inż!$A$12,", "),""),IF(ISERR(FIND(Opis_efektów_inż!$D$13,Stac!$S77))=FALSE,CONCATENATE(Opis_efektów_inż!$A$13,", "),""),IF(ISERR(FIND(Opis_efektów_inż!$D$14,Stac!$S77))=FALSE,CONCATENATE(Opis_efektów_inż!$A$14,", "),""),IF(ISERR(FIND(Opis_efektów_inż!$D$15,Stac!$S77))=FALSE,CONCATENATE(Opis_efektów_inż!$A$15,", "),""),IF(ISERR(FIND(Opis_efektów_inż!$D$16,Stac!$S77))=FALSE,CONCATENATE(Opis_efektów_inż!$A$16,", "),""),IF(ISERR(FIND(Opis_efektów_inż!$D$17,Stac!$S77))=FALSE,CONCATENATE(Opis_efektów_inż!$A$17,", "),""),IF(ISERR(FIND(Opis_efektów_inż!$D$18,Stac!$S77))=FALSE,CONCATENATE(Opis_efektów_inż!$A$18,", "),""),IF(ISERR(FIND(Opis_efektów_inż!$D$19,Stac!$S77))=FALSE,CONCATENATE(Opis_efektów_inż!$A$19,", "),""),IF(ISERR(FIND(Opis_efektów_inż!$D$20,Stac!$S77))=FALSE,CONCATENATE(Opis_efektów_inż!$A$20,", "),""),IF(ISERR(FIND(Opis_efektów_inż!$D$21,Stac!$S77))=FALSE,CONCATENATE(Opis_efektów_inż!$A$21,", "),""),IF(ISERR(FIND(Opis_efektów_inż!$D$22,Stac!$S77))=FALSE,CONCATENATE(Opis_efektów_inż!$A$22,", "),""),IF(ISERR(FIND(Opis_efektów_inż!$D$23,Stac!$S77))=FALSE,CONCATENATE(Opis_efektów_inż!$A$23,", "),""),IF(ISERR(FIND(Opis_efektów_inż!$D$24,Stac!$S77))=FALSE,CONCATENATE(Opis_efektów_inż!$A$24,", "),""),IF(ISERR(FIND(Opis_efektów_inż!$D$25,Stac!$S77))=FALSE,CONCATENATE(Opis_efektów_inż!$A$25,", "),""),IF(ISERR(FIND(Opis_efektów_inż!$D$26,Stac!$S77))=FALSE,CONCATENATE(Opis_efektów_inż!$A$26,", "),""),IF(ISERR(FIND(Opis_efektów_inż!$D$27,Stac!$S77))=FALSE,CONCATENATE(Opis_efektów_inż!$A$27,", "),""),IF(ISERR(FIND(Opis_efektów_inż!$D$28,Stac!$S77))=FALSE,CONCATENATE(Opis_efektów_inż!$A$28,", "),""),IF(ISERR(FIND(Opis_efektów_inż!$D$29,Stac!$S77))=FALSE,CONCATENATE(Opis_efektów_inż!$A$29,", "),""),IF(ISERR(FIND(Opis_efektów_inż!$D$30,Stac!$S77))=FALSE,CONCATENATE(Opis_efektów_inż!$A$30,", "),""),IF(ISERR(FIND(Opis_efektów_inż!$D$31,Stac!$S77))=FALSE,CONCATENATE(Opis_efektów_inż!$A$31,", "),""),IF(ISERR(FIND(Opis_efektów_inż!$D$32,Stac!$S77))=FALSE,CONCATENATE(Opis_efektów_inż!$A$32,", "),""))</f>
        <v xml:space="preserve">K1P_U23, K1P_U13, K1P_U28, K1P_U26, K1P_U27, </v>
      </c>
      <c r="D72" s="124"/>
    </row>
    <row r="73" spans="1:4" ht="18" customHeight="1">
      <c r="A73" s="129" t="str">
        <f>Stac!C78</f>
        <v>Identyfikacja systemów</v>
      </c>
      <c r="B73" s="124" t="str">
        <f>CONCATENATE(IF(ISERR(FIND(Opis_efektów_inż!$D$5,Stac!$R78))=FALSE,CONCATENATE(Opis_efektów_inż!$A$5,", "),""),IF(ISERR(FIND(Opis_efektów_inż!$D$6,Stac!$R78))=FALSE,CONCATENATE(Opis_efektów_inż!$A$6,", "),""),IF(ISERR(FIND(Opis_efektów_inż!$D$7,Stac!$R78))=FALSE,CONCATENATE(Opis_efektów_inż!$A$7,", "),""),IF(ISERR(FIND(Opis_efektów_inż!$D$8,Stac!$R78))=FALSE,CONCATENATE(Opis_efektów_inż!$A$8,", "),""))</f>
        <v/>
      </c>
      <c r="C73" s="125" t="str">
        <f>CONCATENATE(IF(ISERR(FIND(Opis_efektów_inż!$D$10,Stac!$S78))=FALSE,CONCATENATE(Opis_efektów_inż!$A$10,", "),""),IF(ISERR(FIND(Opis_efektów_inż!$D$11,Stac!$S78))=FALSE,CONCATENATE(Opis_efektów_inż!$A$11,", "),""),IF(ISERR(FIND(Opis_efektów_inż!$D$12,Stac!$S78))=FALSE,CONCATENATE(Opis_efektów_inż!$A$12,", "),""),IF(ISERR(FIND(Opis_efektów_inż!$D$13,Stac!$S78))=FALSE,CONCATENATE(Opis_efektów_inż!$A$13,", "),""),IF(ISERR(FIND(Opis_efektów_inż!$D$14,Stac!$S78))=FALSE,CONCATENATE(Opis_efektów_inż!$A$14,", "),""),IF(ISERR(FIND(Opis_efektów_inż!$D$15,Stac!$S78))=FALSE,CONCATENATE(Opis_efektów_inż!$A$15,", "),""),IF(ISERR(FIND(Opis_efektów_inż!$D$16,Stac!$S78))=FALSE,CONCATENATE(Opis_efektów_inż!$A$16,", "),""),IF(ISERR(FIND(Opis_efektów_inż!$D$17,Stac!$S78))=FALSE,CONCATENATE(Opis_efektów_inż!$A$17,", "),""),IF(ISERR(FIND(Opis_efektów_inż!$D$18,Stac!$S78))=FALSE,CONCATENATE(Opis_efektów_inż!$A$18,", "),""),IF(ISERR(FIND(Opis_efektów_inż!$D$19,Stac!$S78))=FALSE,CONCATENATE(Opis_efektów_inż!$A$19,", "),""),IF(ISERR(FIND(Opis_efektów_inż!$D$20,Stac!$S78))=FALSE,CONCATENATE(Opis_efektów_inż!$A$20,", "),""),IF(ISERR(FIND(Opis_efektów_inż!$D$21,Stac!$S78))=FALSE,CONCATENATE(Opis_efektów_inż!$A$21,", "),""),IF(ISERR(FIND(Opis_efektów_inż!$D$22,Stac!$S78))=FALSE,CONCATENATE(Opis_efektów_inż!$A$22,", "),""),IF(ISERR(FIND(Opis_efektów_inż!$D$23,Stac!$S78))=FALSE,CONCATENATE(Opis_efektów_inż!$A$23,", "),""),IF(ISERR(FIND(Opis_efektów_inż!$D$24,Stac!$S78))=FALSE,CONCATENATE(Opis_efektów_inż!$A$24,", "),""),IF(ISERR(FIND(Opis_efektów_inż!$D$25,Stac!$S78))=FALSE,CONCATENATE(Opis_efektów_inż!$A$25,", "),""),IF(ISERR(FIND(Opis_efektów_inż!$D$26,Stac!$S78))=FALSE,CONCATENATE(Opis_efektów_inż!$A$26,", "),""),IF(ISERR(FIND(Opis_efektów_inż!$D$27,Stac!$S78))=FALSE,CONCATENATE(Opis_efektów_inż!$A$27,", "),""),IF(ISERR(FIND(Opis_efektów_inż!$D$28,Stac!$S78))=FALSE,CONCATENATE(Opis_efektów_inż!$A$28,", "),""),IF(ISERR(FIND(Opis_efektów_inż!$D$29,Stac!$S78))=FALSE,CONCATENATE(Opis_efektów_inż!$A$29,", "),""),IF(ISERR(FIND(Opis_efektów_inż!$D$30,Stac!$S78))=FALSE,CONCATENATE(Opis_efektów_inż!$A$30,", "),""),IF(ISERR(FIND(Opis_efektów_inż!$D$31,Stac!$S78))=FALSE,CONCATENATE(Opis_efektów_inż!$A$31,", "),""),IF(ISERR(FIND(Opis_efektów_inż!$D$32,Stac!$S78))=FALSE,CONCATENATE(Opis_efektów_inż!$A$32,", "),""))</f>
        <v xml:space="preserve">K1P_U11, </v>
      </c>
      <c r="D73" s="124"/>
    </row>
    <row r="74" spans="1:4" ht="16.5" customHeight="1">
      <c r="A74" s="129" t="str">
        <f>Stac!C79</f>
        <v>Projekt przejściowy</v>
      </c>
      <c r="B74" s="124" t="str">
        <f>CONCATENATE(IF(ISERR(FIND(Opis_efektów_inż!$D$5,Stac!$R79))=FALSE,CONCATENATE(Opis_efektów_inż!$A$5,", "),""),IF(ISERR(FIND(Opis_efektów_inż!$D$6,Stac!$R79))=FALSE,CONCATENATE(Opis_efektów_inż!$A$6,", "),""),IF(ISERR(FIND(Opis_efektów_inż!$D$7,Stac!$R79))=FALSE,CONCATENATE(Opis_efektów_inż!$A$7,", "),""),IF(ISERR(FIND(Opis_efektów_inż!$D$8,Stac!$R79))=FALSE,CONCATENATE(Opis_efektów_inż!$A$8,", "),""))</f>
        <v xml:space="preserve">K1P_W21, </v>
      </c>
      <c r="C74" s="125" t="str">
        <f>CONCATENATE(IF(ISERR(FIND(Opis_efektów_inż!$D$10,Stac!$S79))=FALSE,CONCATENATE(Opis_efektów_inż!$A$10,", "),""),IF(ISERR(FIND(Opis_efektów_inż!$D$11,Stac!$S79))=FALSE,CONCATENATE(Opis_efektów_inż!$A$11,", "),""),IF(ISERR(FIND(Opis_efektów_inż!$D$12,Stac!$S79))=FALSE,CONCATENATE(Opis_efektów_inż!$A$12,", "),""),IF(ISERR(FIND(Opis_efektów_inż!$D$13,Stac!$S79))=FALSE,CONCATENATE(Opis_efektów_inż!$A$13,", "),""),IF(ISERR(FIND(Opis_efektów_inż!$D$14,Stac!$S79))=FALSE,CONCATENATE(Opis_efektów_inż!$A$14,", "),""),IF(ISERR(FIND(Opis_efektów_inż!$D$15,Stac!$S79))=FALSE,CONCATENATE(Opis_efektów_inż!$A$15,", "),""),IF(ISERR(FIND(Opis_efektów_inż!$D$16,Stac!$S79))=FALSE,CONCATENATE(Opis_efektów_inż!$A$16,", "),""),IF(ISERR(FIND(Opis_efektów_inż!$D$17,Stac!$S79))=FALSE,CONCATENATE(Opis_efektów_inż!$A$17,", "),""),IF(ISERR(FIND(Opis_efektów_inż!$D$18,Stac!$S79))=FALSE,CONCATENATE(Opis_efektów_inż!$A$18,", "),""),IF(ISERR(FIND(Opis_efektów_inż!$D$19,Stac!$S79))=FALSE,CONCATENATE(Opis_efektów_inż!$A$19,", "),""),IF(ISERR(FIND(Opis_efektów_inż!$D$20,Stac!$S79))=FALSE,CONCATENATE(Opis_efektów_inż!$A$20,", "),""),IF(ISERR(FIND(Opis_efektów_inż!$D$21,Stac!$S79))=FALSE,CONCATENATE(Opis_efektów_inż!$A$21,", "),""),IF(ISERR(FIND(Opis_efektów_inż!$D$22,Stac!$S79))=FALSE,CONCATENATE(Opis_efektów_inż!$A$22,", "),""),IF(ISERR(FIND(Opis_efektów_inż!$D$23,Stac!$S79))=FALSE,CONCATENATE(Opis_efektów_inż!$A$23,", "),""),IF(ISERR(FIND(Opis_efektów_inż!$D$24,Stac!$S79))=FALSE,CONCATENATE(Opis_efektów_inż!$A$24,", "),""),IF(ISERR(FIND(Opis_efektów_inż!$D$25,Stac!$S79))=FALSE,CONCATENATE(Opis_efektów_inż!$A$25,", "),""),IF(ISERR(FIND(Opis_efektów_inż!$D$26,Stac!$S79))=FALSE,CONCATENATE(Opis_efektów_inż!$A$26,", "),""),IF(ISERR(FIND(Opis_efektów_inż!$D$27,Stac!$S79))=FALSE,CONCATENATE(Opis_efektów_inż!$A$27,", "),""),IF(ISERR(FIND(Opis_efektów_inż!$D$28,Stac!$S79))=FALSE,CONCATENATE(Opis_efektów_inż!$A$28,", "),""),IF(ISERR(FIND(Opis_efektów_inż!$D$29,Stac!$S79))=FALSE,CONCATENATE(Opis_efektów_inż!$A$29,", "),""),IF(ISERR(FIND(Opis_efektów_inż!$D$30,Stac!$S79))=FALSE,CONCATENATE(Opis_efektów_inż!$A$30,", "),""),IF(ISERR(FIND(Opis_efektów_inż!$D$31,Stac!$S79))=FALSE,CONCATENATE(Opis_efektów_inż!$A$31,", "),""),IF(ISERR(FIND(Opis_efektów_inż!$D$32,Stac!$S79))=FALSE,CONCATENATE(Opis_efektów_inż!$A$32,", "),""))</f>
        <v/>
      </c>
      <c r="D74" s="124"/>
    </row>
    <row r="75" spans="1:4" ht="39.75" customHeight="1">
      <c r="A75" s="129" t="str">
        <f>Stac!C80</f>
        <v>Przedmiot obieralny 9:  Automatyka w budynkach inteligentnych / Programowanie robotów i planowanie zadań</v>
      </c>
      <c r="B75" s="124" t="str">
        <f>CONCATENATE(IF(ISERR(FIND(Opis_efektów_inż!$D$5,Stac!$R80))=FALSE,CONCATENATE(Opis_efektów_inż!$A$5,", "),""),IF(ISERR(FIND(Opis_efektów_inż!$D$6,Stac!$R80))=FALSE,CONCATENATE(Opis_efektów_inż!$A$6,", "),""),IF(ISERR(FIND(Opis_efektów_inż!$D$7,Stac!$R80))=FALSE,CONCATENATE(Opis_efektów_inż!$A$7,", "),""),IF(ISERR(FIND(Opis_efektów_inż!$D$8,Stac!$R80))=FALSE,CONCATENATE(Opis_efektów_inż!$A$8,", "),""))</f>
        <v xml:space="preserve">K1P_W21, </v>
      </c>
      <c r="C75" s="125" t="str">
        <f>CONCATENATE(IF(ISERR(FIND(Opis_efektów_inż!$D$10,Stac!$S80))=FALSE,CONCATENATE(Opis_efektów_inż!$A$10,", "),""),IF(ISERR(FIND(Opis_efektów_inż!$D$11,Stac!$S80))=FALSE,CONCATENATE(Opis_efektów_inż!$A$11,", "),""),IF(ISERR(FIND(Opis_efektów_inż!$D$12,Stac!$S80))=FALSE,CONCATENATE(Opis_efektów_inż!$A$12,", "),""),IF(ISERR(FIND(Opis_efektów_inż!$D$13,Stac!$S80))=FALSE,CONCATENATE(Opis_efektów_inż!$A$13,", "),""),IF(ISERR(FIND(Opis_efektów_inż!$D$14,Stac!$S80))=FALSE,CONCATENATE(Opis_efektów_inż!$A$14,", "),""),IF(ISERR(FIND(Opis_efektów_inż!$D$15,Stac!$S80))=FALSE,CONCATENATE(Opis_efektów_inż!$A$15,", "),""),IF(ISERR(FIND(Opis_efektów_inż!$D$16,Stac!$S80))=FALSE,CONCATENATE(Opis_efektów_inż!$A$16,", "),""),IF(ISERR(FIND(Opis_efektów_inż!$D$17,Stac!$S80))=FALSE,CONCATENATE(Opis_efektów_inż!$A$17,", "),""),IF(ISERR(FIND(Opis_efektów_inż!$D$18,Stac!$S80))=FALSE,CONCATENATE(Opis_efektów_inż!$A$18,", "),""),IF(ISERR(FIND(Opis_efektów_inż!$D$19,Stac!$S80))=FALSE,CONCATENATE(Opis_efektów_inż!$A$19,", "),""),IF(ISERR(FIND(Opis_efektów_inż!$D$20,Stac!$S80))=FALSE,CONCATENATE(Opis_efektów_inż!$A$20,", "),""),IF(ISERR(FIND(Opis_efektów_inż!$D$21,Stac!$S80))=FALSE,CONCATENATE(Opis_efektów_inż!$A$21,", "),""),IF(ISERR(FIND(Opis_efektów_inż!$D$22,Stac!$S80))=FALSE,CONCATENATE(Opis_efektów_inż!$A$22,", "),""),IF(ISERR(FIND(Opis_efektów_inż!$D$23,Stac!$S80))=FALSE,CONCATENATE(Opis_efektów_inż!$A$23,", "),""),IF(ISERR(FIND(Opis_efektów_inż!$D$24,Stac!$S80))=FALSE,CONCATENATE(Opis_efektów_inż!$A$24,", "),""),IF(ISERR(FIND(Opis_efektów_inż!$D$25,Stac!$S80))=FALSE,CONCATENATE(Opis_efektów_inż!$A$25,", "),""),IF(ISERR(FIND(Opis_efektów_inż!$D$26,Stac!$S80))=FALSE,CONCATENATE(Opis_efektów_inż!$A$26,", "),""),IF(ISERR(FIND(Opis_efektów_inż!$D$27,Stac!$S80))=FALSE,CONCATENATE(Opis_efektów_inż!$A$27,", "),""),IF(ISERR(FIND(Opis_efektów_inż!$D$28,Stac!$S80))=FALSE,CONCATENATE(Opis_efektów_inż!$A$28,", "),""),IF(ISERR(FIND(Opis_efektów_inż!$D$29,Stac!$S80))=FALSE,CONCATENATE(Opis_efektów_inż!$A$29,", "),""),IF(ISERR(FIND(Opis_efektów_inż!$D$30,Stac!$S80))=FALSE,CONCATENATE(Opis_efektów_inż!$A$30,", "),""),IF(ISERR(FIND(Opis_efektów_inż!$D$31,Stac!$S80))=FALSE,CONCATENATE(Opis_efektów_inż!$A$31,", "),""),IF(ISERR(FIND(Opis_efektów_inż!$D$32,Stac!$S80))=FALSE,CONCATENATE(Opis_efektów_inż!$A$32,", "),""))</f>
        <v xml:space="preserve">K1P_U10, K1P_U22, </v>
      </c>
      <c r="D75" s="124"/>
    </row>
    <row r="76" spans="1:4" ht="33" customHeight="1">
      <c r="A76" s="129" t="str">
        <f>Stac!C81</f>
        <v>Praktyka 4 (16 godz. w tyg.)</v>
      </c>
      <c r="B76" s="124" t="str">
        <f>CONCATENATE(IF(ISERR(FIND(Opis_efektów_inż!$D$5,Stac!$R81))=FALSE,CONCATENATE(Opis_efektów_inż!$A$5,", "),""),IF(ISERR(FIND(Opis_efektów_inż!$D$6,Stac!$R81))=FALSE,CONCATENATE(Opis_efektów_inż!$A$6,", "),""),IF(ISERR(FIND(Opis_efektów_inż!$D$7,Stac!$R81))=FALSE,CONCATENATE(Opis_efektów_inż!$A$7,", "),""),IF(ISERR(FIND(Opis_efektów_inż!$D$8,Stac!$R81))=FALSE,CONCATENATE(Opis_efektów_inż!$A$8,", "),""))</f>
        <v/>
      </c>
      <c r="C76" s="125" t="str">
        <f>CONCATENATE(IF(ISERR(FIND(Opis_efektów_inż!$D$10,Stac!$S81))=FALSE,CONCATENATE(Opis_efektów_inż!$A$10,", "),""),IF(ISERR(FIND(Opis_efektów_inż!$D$11,Stac!$S81))=FALSE,CONCATENATE(Opis_efektów_inż!$A$11,", "),""),IF(ISERR(FIND(Opis_efektów_inż!$D$12,Stac!$S81))=FALSE,CONCATENATE(Opis_efektów_inż!$A$12,", "),""),IF(ISERR(FIND(Opis_efektów_inż!$D$13,Stac!$S81))=FALSE,CONCATENATE(Opis_efektów_inż!$A$13,", "),""),IF(ISERR(FIND(Opis_efektów_inż!$D$14,Stac!$S81))=FALSE,CONCATENATE(Opis_efektów_inż!$A$14,", "),""),IF(ISERR(FIND(Opis_efektów_inż!$D$15,Stac!$S81))=FALSE,CONCATENATE(Opis_efektów_inż!$A$15,", "),""),IF(ISERR(FIND(Opis_efektów_inż!$D$16,Stac!$S81))=FALSE,CONCATENATE(Opis_efektów_inż!$A$16,", "),""),IF(ISERR(FIND(Opis_efektów_inż!$D$17,Stac!$S81))=FALSE,CONCATENATE(Opis_efektów_inż!$A$17,", "),""),IF(ISERR(FIND(Opis_efektów_inż!$D$18,Stac!$S81))=FALSE,CONCATENATE(Opis_efektów_inż!$A$18,", "),""),IF(ISERR(FIND(Opis_efektów_inż!$D$19,Stac!$S81))=FALSE,CONCATENATE(Opis_efektów_inż!$A$19,", "),""),IF(ISERR(FIND(Opis_efektów_inż!$D$20,Stac!$S81))=FALSE,CONCATENATE(Opis_efektów_inż!$A$20,", "),""),IF(ISERR(FIND(Opis_efektów_inż!$D$21,Stac!$S81))=FALSE,CONCATENATE(Opis_efektów_inż!$A$21,", "),""),IF(ISERR(FIND(Opis_efektów_inż!$D$22,Stac!$S81))=FALSE,CONCATENATE(Opis_efektów_inż!$A$22,", "),""),IF(ISERR(FIND(Opis_efektów_inż!$D$23,Stac!$S81))=FALSE,CONCATENATE(Opis_efektów_inż!$A$23,", "),""),IF(ISERR(FIND(Opis_efektów_inż!$D$24,Stac!$S81))=FALSE,CONCATENATE(Opis_efektów_inż!$A$24,", "),""),IF(ISERR(FIND(Opis_efektów_inż!$D$25,Stac!$S81))=FALSE,CONCATENATE(Opis_efektów_inż!$A$25,", "),""),IF(ISERR(FIND(Opis_efektów_inż!$D$26,Stac!$S81))=FALSE,CONCATENATE(Opis_efektów_inż!$A$26,", "),""),IF(ISERR(FIND(Opis_efektów_inż!$D$27,Stac!$S81))=FALSE,CONCATENATE(Opis_efektów_inż!$A$27,", "),""),IF(ISERR(FIND(Opis_efektów_inż!$D$28,Stac!$S81))=FALSE,CONCATENATE(Opis_efektów_inż!$A$28,", "),""),IF(ISERR(FIND(Opis_efektów_inż!$D$29,Stac!$S81))=FALSE,CONCATENATE(Opis_efektów_inż!$A$29,", "),""),IF(ISERR(FIND(Opis_efektów_inż!$D$30,Stac!$S81))=FALSE,CONCATENATE(Opis_efektów_inż!$A$30,", "),""),IF(ISERR(FIND(Opis_efektów_inż!$D$31,Stac!$S81))=FALSE,CONCATENATE(Opis_efektów_inż!$A$31,", "),""),IF(ISERR(FIND(Opis_efektów_inż!$D$32,Stac!$S81))=FALSE,CONCATENATE(Opis_efektów_inż!$A$32,", "),""))</f>
        <v xml:space="preserve">K1P_U34, K1P_U35, K1P_U32, K1P_U33, </v>
      </c>
      <c r="D76" s="124"/>
    </row>
    <row r="77" spans="1:4" ht="37.5" customHeight="1">
      <c r="A77" s="129" t="str">
        <f>Stac!C82</f>
        <v>Praktyka letnia 3 (8 tyg.)</v>
      </c>
      <c r="B77" s="124" t="str">
        <f>CONCATENATE(IF(ISERR(FIND(Opis_efektów_inż!$D$5,Stac!$R82))=FALSE,CONCATENATE(Opis_efektów_inż!$A$5,", "),""),IF(ISERR(FIND(Opis_efektów_inż!$D$6,Stac!$R82))=FALSE,CONCATENATE(Opis_efektów_inż!$A$6,", "),""),IF(ISERR(FIND(Opis_efektów_inż!$D$7,Stac!$R82))=FALSE,CONCATENATE(Opis_efektów_inż!$A$7,", "),""),IF(ISERR(FIND(Opis_efektów_inż!$D$8,Stac!$R82))=FALSE,CONCATENATE(Opis_efektów_inż!$A$8,", "),""))</f>
        <v xml:space="preserve">K1P_W21, K1P_W25, K1P_W27, </v>
      </c>
      <c r="C77" s="125" t="str">
        <f>CONCATENATE(IF(ISERR(FIND(Opis_efektów_inż!$D$10,Stac!$S82))=FALSE,CONCATENATE(Opis_efektów_inż!$A$10,", "),""),IF(ISERR(FIND(Opis_efektów_inż!$D$11,Stac!$S82))=FALSE,CONCATENATE(Opis_efektów_inż!$A$11,", "),""),IF(ISERR(FIND(Opis_efektów_inż!$D$12,Stac!$S82))=FALSE,CONCATENATE(Opis_efektów_inż!$A$12,", "),""),IF(ISERR(FIND(Opis_efektów_inż!$D$13,Stac!$S82))=FALSE,CONCATENATE(Opis_efektów_inż!$A$13,", "),""),IF(ISERR(FIND(Opis_efektów_inż!$D$14,Stac!$S82))=FALSE,CONCATENATE(Opis_efektów_inż!$A$14,", "),""),IF(ISERR(FIND(Opis_efektów_inż!$D$15,Stac!$S82))=FALSE,CONCATENATE(Opis_efektów_inż!$A$15,", "),""),IF(ISERR(FIND(Opis_efektów_inż!$D$16,Stac!$S82))=FALSE,CONCATENATE(Opis_efektów_inż!$A$16,", "),""),IF(ISERR(FIND(Opis_efektów_inż!$D$17,Stac!$S82))=FALSE,CONCATENATE(Opis_efektów_inż!$A$17,", "),""),IF(ISERR(FIND(Opis_efektów_inż!$D$18,Stac!$S82))=FALSE,CONCATENATE(Opis_efektów_inż!$A$18,", "),""),IF(ISERR(FIND(Opis_efektów_inż!$D$19,Stac!$S82))=FALSE,CONCATENATE(Opis_efektów_inż!$A$19,", "),""),IF(ISERR(FIND(Opis_efektów_inż!$D$20,Stac!$S82))=FALSE,CONCATENATE(Opis_efektów_inż!$A$20,", "),""),IF(ISERR(FIND(Opis_efektów_inż!$D$21,Stac!$S82))=FALSE,CONCATENATE(Opis_efektów_inż!$A$21,", "),""),IF(ISERR(FIND(Opis_efektów_inż!$D$22,Stac!$S82))=FALSE,CONCATENATE(Opis_efektów_inż!$A$22,", "),""),IF(ISERR(FIND(Opis_efektów_inż!$D$23,Stac!$S82))=FALSE,CONCATENATE(Opis_efektów_inż!$A$23,", "),""),IF(ISERR(FIND(Opis_efektów_inż!$D$24,Stac!$S82))=FALSE,CONCATENATE(Opis_efektów_inż!$A$24,", "),""),IF(ISERR(FIND(Opis_efektów_inż!$D$25,Stac!$S82))=FALSE,CONCATENATE(Opis_efektów_inż!$A$25,", "),""),IF(ISERR(FIND(Opis_efektów_inż!$D$26,Stac!$S82))=FALSE,CONCATENATE(Opis_efektów_inż!$A$26,", "),""),IF(ISERR(FIND(Opis_efektów_inż!$D$27,Stac!$S82))=FALSE,CONCATENATE(Opis_efektów_inż!$A$27,", "),""),IF(ISERR(FIND(Opis_efektów_inż!$D$28,Stac!$S82))=FALSE,CONCATENATE(Opis_efektów_inż!$A$28,", "),""),IF(ISERR(FIND(Opis_efektów_inż!$D$29,Stac!$S82))=FALSE,CONCATENATE(Opis_efektów_inż!$A$29,", "),""),IF(ISERR(FIND(Opis_efektów_inż!$D$30,Stac!$S82))=FALSE,CONCATENATE(Opis_efektów_inż!$A$30,", "),""),IF(ISERR(FIND(Opis_efektów_inż!$D$31,Stac!$S82))=FALSE,CONCATENATE(Opis_efektów_inż!$A$31,", "),""),IF(ISERR(FIND(Opis_efektów_inż!$D$32,Stac!$S82))=FALSE,CONCATENATE(Opis_efektów_inż!$A$32,", "),""))</f>
        <v xml:space="preserve">K1P_U23, </v>
      </c>
      <c r="D77" s="124"/>
    </row>
    <row r="78" spans="1:4" hidden="1">
      <c r="A78" s="129">
        <f>Stac!C83</f>
        <v>0</v>
      </c>
      <c r="B78" s="124" t="str">
        <f>CONCATENATE(IF(ISERR(FIND(Opis_efektów_inż!$D$5,Stac!$R83))=FALSE,CONCATENATE(Opis_efektów_inż!$A$5,", "),""),IF(ISERR(FIND(Opis_efektów_inż!$D$6,Stac!$R83))=FALSE,CONCATENATE(Opis_efektów_inż!$A$6,", "),""),IF(ISERR(FIND(Opis_efektów_inż!$D$7,Stac!$R83))=FALSE,CONCATENATE(Opis_efektów_inż!$A$7,", "),""),IF(ISERR(FIND(Opis_efektów_inż!$D$8,Stac!$R83))=FALSE,CONCATENATE(Opis_efektów_inż!$A$8,", "),""))</f>
        <v/>
      </c>
      <c r="C78" s="125" t="str">
        <f>CONCATENATE(IF(ISERR(FIND(Opis_efektów_inż!$D$10,Stac!$S83))=FALSE,CONCATENATE(Opis_efektów_inż!$A$10,", "),""),IF(ISERR(FIND(Opis_efektów_inż!$D$11,Stac!$S83))=FALSE,CONCATENATE(Opis_efektów_inż!$A$11,", "),""),IF(ISERR(FIND(Opis_efektów_inż!$D$12,Stac!$S83))=FALSE,CONCATENATE(Opis_efektów_inż!$A$12,", "),""),IF(ISERR(FIND(Opis_efektów_inż!$D$13,Stac!$S83))=FALSE,CONCATENATE(Opis_efektów_inż!$A$13,", "),""),IF(ISERR(FIND(Opis_efektów_inż!$D$14,Stac!$S83))=FALSE,CONCATENATE(Opis_efektów_inż!$A$14,", "),""),IF(ISERR(FIND(Opis_efektów_inż!$D$15,Stac!$S83))=FALSE,CONCATENATE(Opis_efektów_inż!$A$15,", "),""),IF(ISERR(FIND(Opis_efektów_inż!$D$16,Stac!$S83))=FALSE,CONCATENATE(Opis_efektów_inż!$A$16,", "),""),IF(ISERR(FIND(Opis_efektów_inż!$D$17,Stac!$S83))=FALSE,CONCATENATE(Opis_efektów_inż!$A$17,", "),""),IF(ISERR(FIND(Opis_efektów_inż!$D$18,Stac!$S83))=FALSE,CONCATENATE(Opis_efektów_inż!$A$18,", "),""),IF(ISERR(FIND(Opis_efektów_inż!$D$19,Stac!$S83))=FALSE,CONCATENATE(Opis_efektów_inż!$A$19,", "),""),IF(ISERR(FIND(Opis_efektów_inż!$D$20,Stac!$S83))=FALSE,CONCATENATE(Opis_efektów_inż!$A$20,", "),""),IF(ISERR(FIND(Opis_efektów_inż!$D$21,Stac!$S83))=FALSE,CONCATENATE(Opis_efektów_inż!$A$21,", "),""),IF(ISERR(FIND(Opis_efektów_inż!$D$22,Stac!$S83))=FALSE,CONCATENATE(Opis_efektów_inż!$A$22,", "),""),IF(ISERR(FIND(Opis_efektów_inż!$D$23,Stac!$S83))=FALSE,CONCATENATE(Opis_efektów_inż!$A$23,", "),""),IF(ISERR(FIND(Opis_efektów_inż!$D$24,Stac!$S83))=FALSE,CONCATENATE(Opis_efektów_inż!$A$24,", "),""),IF(ISERR(FIND(Opis_efektów_inż!$D$25,Stac!$S83))=FALSE,CONCATENATE(Opis_efektów_inż!$A$25,", "),""),IF(ISERR(FIND(Opis_efektów_inż!$D$26,Stac!$S83))=FALSE,CONCATENATE(Opis_efektów_inż!$A$26,", "),""),IF(ISERR(FIND(Opis_efektów_inż!$D$27,Stac!$S83))=FALSE,CONCATENATE(Opis_efektów_inż!$A$27,", "),""),IF(ISERR(FIND(Opis_efektów_inż!$D$28,Stac!$S83))=FALSE,CONCATENATE(Opis_efektów_inż!$A$28,", "),""),IF(ISERR(FIND(Opis_efektów_inż!$D$29,Stac!$S83))=FALSE,CONCATENATE(Opis_efektów_inż!$A$29,", "),""),IF(ISERR(FIND(Opis_efektów_inż!$D$30,Stac!$S83))=FALSE,CONCATENATE(Opis_efektów_inż!$A$30,", "),""),IF(ISERR(FIND(Opis_efektów_inż!$D$31,Stac!$S83))=FALSE,CONCATENATE(Opis_efektów_inż!$A$31,", "),""),IF(ISERR(FIND(Opis_efektów_inż!$D$32,Stac!$S83))=FALSE,CONCATENATE(Opis_efektów_inż!$A$32,", "),""))</f>
        <v/>
      </c>
      <c r="D78" s="124"/>
    </row>
    <row r="79" spans="1:4" hidden="1">
      <c r="A79" s="129">
        <f>Stac!C84</f>
        <v>0</v>
      </c>
      <c r="B79" s="124" t="str">
        <f>CONCATENATE(IF(ISERR(FIND(Opis_efektów_inż!$D$5,Stac!$R84))=FALSE,CONCATENATE(Opis_efektów_inż!$A$5,", "),""),IF(ISERR(FIND(Opis_efektów_inż!$D$6,Stac!$R84))=FALSE,CONCATENATE(Opis_efektów_inż!$A$6,", "),""),IF(ISERR(FIND(Opis_efektów_inż!$D$7,Stac!$R84))=FALSE,CONCATENATE(Opis_efektów_inż!$A$7,", "),""),IF(ISERR(FIND(Opis_efektów_inż!$D$8,Stac!$R84))=FALSE,CONCATENATE(Opis_efektów_inż!$A$8,", "),""))</f>
        <v/>
      </c>
      <c r="C79" s="125" t="str">
        <f>CONCATENATE(IF(ISERR(FIND(Opis_efektów_inż!$D$10,Stac!$S84))=FALSE,CONCATENATE(Opis_efektów_inż!$A$10,", "),""),IF(ISERR(FIND(Opis_efektów_inż!$D$11,Stac!$S84))=FALSE,CONCATENATE(Opis_efektów_inż!$A$11,", "),""),IF(ISERR(FIND(Opis_efektów_inż!$D$12,Stac!$S84))=FALSE,CONCATENATE(Opis_efektów_inż!$A$12,", "),""),IF(ISERR(FIND(Opis_efektów_inż!$D$13,Stac!$S84))=FALSE,CONCATENATE(Opis_efektów_inż!$A$13,", "),""),IF(ISERR(FIND(Opis_efektów_inż!$D$14,Stac!$S84))=FALSE,CONCATENATE(Opis_efektów_inż!$A$14,", "),""),IF(ISERR(FIND(Opis_efektów_inż!$D$15,Stac!$S84))=FALSE,CONCATENATE(Opis_efektów_inż!$A$15,", "),""),IF(ISERR(FIND(Opis_efektów_inż!$D$16,Stac!$S84))=FALSE,CONCATENATE(Opis_efektów_inż!$A$16,", "),""),IF(ISERR(FIND(Opis_efektów_inż!$D$17,Stac!$S84))=FALSE,CONCATENATE(Opis_efektów_inż!$A$17,", "),""),IF(ISERR(FIND(Opis_efektów_inż!$D$18,Stac!$S84))=FALSE,CONCATENATE(Opis_efektów_inż!$A$18,", "),""),IF(ISERR(FIND(Opis_efektów_inż!$D$19,Stac!$S84))=FALSE,CONCATENATE(Opis_efektów_inż!$A$19,", "),""),IF(ISERR(FIND(Opis_efektów_inż!$D$20,Stac!$S84))=FALSE,CONCATENATE(Opis_efektów_inż!$A$20,", "),""),IF(ISERR(FIND(Opis_efektów_inż!$D$21,Stac!$S84))=FALSE,CONCATENATE(Opis_efektów_inż!$A$21,", "),""),IF(ISERR(FIND(Opis_efektów_inż!$D$22,Stac!$S84))=FALSE,CONCATENATE(Opis_efektów_inż!$A$22,", "),""),IF(ISERR(FIND(Opis_efektów_inż!$D$23,Stac!$S84))=FALSE,CONCATENATE(Opis_efektów_inż!$A$23,", "),""),IF(ISERR(FIND(Opis_efektów_inż!$D$24,Stac!$S84))=FALSE,CONCATENATE(Opis_efektów_inż!$A$24,", "),""),IF(ISERR(FIND(Opis_efektów_inż!$D$25,Stac!$S84))=FALSE,CONCATENATE(Opis_efektów_inż!$A$25,", "),""),IF(ISERR(FIND(Opis_efektów_inż!$D$26,Stac!$S84))=FALSE,CONCATENATE(Opis_efektów_inż!$A$26,", "),""),IF(ISERR(FIND(Opis_efektów_inż!$D$27,Stac!$S84))=FALSE,CONCATENATE(Opis_efektów_inż!$A$27,", "),""),IF(ISERR(FIND(Opis_efektów_inż!$D$28,Stac!$S84))=FALSE,CONCATENATE(Opis_efektów_inż!$A$28,", "),""),IF(ISERR(FIND(Opis_efektów_inż!$D$29,Stac!$S84))=FALSE,CONCATENATE(Opis_efektów_inż!$A$29,", "),""),IF(ISERR(FIND(Opis_efektów_inż!$D$30,Stac!$S84))=FALSE,CONCATENATE(Opis_efektów_inż!$A$30,", "),""),IF(ISERR(FIND(Opis_efektów_inż!$D$31,Stac!$S84))=FALSE,CONCATENATE(Opis_efektów_inż!$A$31,", "),""),IF(ISERR(FIND(Opis_efektów_inż!$D$32,Stac!$S84))=FALSE,CONCATENATE(Opis_efektów_inż!$A$32,", "),""))</f>
        <v/>
      </c>
      <c r="D79" s="124"/>
    </row>
    <row r="80" spans="1:4">
      <c r="A80" s="145" t="str">
        <f>Stac!C85</f>
        <v>Semestr 7:</v>
      </c>
      <c r="B80" s="124" t="str">
        <f>CONCATENATE(IF(ISERR(FIND(Opis_efektów_inż!$D$5,Stac!$R85))=FALSE,CONCATENATE(Opis_efektów_inż!$A$5,", "),""),IF(ISERR(FIND(Opis_efektów_inż!$D$6,Stac!$R85))=FALSE,CONCATENATE(Opis_efektów_inż!$A$6,", "),""),IF(ISERR(FIND(Opis_efektów_inż!$D$7,Stac!$R85))=FALSE,CONCATENATE(Opis_efektów_inż!$A$7,", "),""),IF(ISERR(FIND(Opis_efektów_inż!$D$8,Stac!$R85))=FALSE,CONCATENATE(Opis_efektów_inż!$A$8,", "),""))</f>
        <v/>
      </c>
      <c r="C80" s="125" t="str">
        <f>CONCATENATE(IF(ISERR(FIND(Opis_efektów_inż!$D$10,Stac!$S85))=FALSE,CONCATENATE(Opis_efektów_inż!$A$10,", "),""),IF(ISERR(FIND(Opis_efektów_inż!$D$11,Stac!$S85))=FALSE,CONCATENATE(Opis_efektów_inż!$A$11,", "),""),IF(ISERR(FIND(Opis_efektów_inż!$D$12,Stac!$S85))=FALSE,CONCATENATE(Opis_efektów_inż!$A$12,", "),""),IF(ISERR(FIND(Opis_efektów_inż!$D$13,Stac!$S85))=FALSE,CONCATENATE(Opis_efektów_inż!$A$13,", "),""),IF(ISERR(FIND(Opis_efektów_inż!$D$14,Stac!$S85))=FALSE,CONCATENATE(Opis_efektów_inż!$A$14,", "),""),IF(ISERR(FIND(Opis_efektów_inż!$D$15,Stac!$S85))=FALSE,CONCATENATE(Opis_efektów_inż!$A$15,", "),""),IF(ISERR(FIND(Opis_efektów_inż!$D$16,Stac!$S85))=FALSE,CONCATENATE(Opis_efektów_inż!$A$16,", "),""),IF(ISERR(FIND(Opis_efektów_inż!$D$17,Stac!$S85))=FALSE,CONCATENATE(Opis_efektów_inż!$A$17,", "),""),IF(ISERR(FIND(Opis_efektów_inż!$D$18,Stac!$S85))=FALSE,CONCATENATE(Opis_efektów_inż!$A$18,", "),""),IF(ISERR(FIND(Opis_efektów_inż!$D$19,Stac!$S85))=FALSE,CONCATENATE(Opis_efektów_inż!$A$19,", "),""),IF(ISERR(FIND(Opis_efektów_inż!$D$20,Stac!$S85))=FALSE,CONCATENATE(Opis_efektów_inż!$A$20,", "),""),IF(ISERR(FIND(Opis_efektów_inż!$D$21,Stac!$S85))=FALSE,CONCATENATE(Opis_efektów_inż!$A$21,", "),""),IF(ISERR(FIND(Opis_efektów_inż!$D$22,Stac!$S85))=FALSE,CONCATENATE(Opis_efektów_inż!$A$22,", "),""),IF(ISERR(FIND(Opis_efektów_inż!$D$23,Stac!$S85))=FALSE,CONCATENATE(Opis_efektów_inż!$A$23,", "),""),IF(ISERR(FIND(Opis_efektów_inż!$D$24,Stac!$S85))=FALSE,CONCATENATE(Opis_efektów_inż!$A$24,", "),""),IF(ISERR(FIND(Opis_efektów_inż!$D$25,Stac!$S85))=FALSE,CONCATENATE(Opis_efektów_inż!$A$25,", "),""),IF(ISERR(FIND(Opis_efektów_inż!$D$26,Stac!$S85))=FALSE,CONCATENATE(Opis_efektów_inż!$A$26,", "),""),IF(ISERR(FIND(Opis_efektów_inż!$D$27,Stac!$S85))=FALSE,CONCATENATE(Opis_efektów_inż!$A$27,", "),""),IF(ISERR(FIND(Opis_efektów_inż!$D$28,Stac!$S85))=FALSE,CONCATENATE(Opis_efektów_inż!$A$28,", "),""),IF(ISERR(FIND(Opis_efektów_inż!$D$29,Stac!$S85))=FALSE,CONCATENATE(Opis_efektów_inż!$A$29,", "),""),IF(ISERR(FIND(Opis_efektów_inż!$D$30,Stac!$S85))=FALSE,CONCATENATE(Opis_efektów_inż!$A$30,", "),""),IF(ISERR(FIND(Opis_efektów_inż!$D$31,Stac!$S85))=FALSE,CONCATENATE(Opis_efektów_inż!$A$31,", "),""),IF(ISERR(FIND(Opis_efektów_inż!$D$32,Stac!$S85))=FALSE,CONCATENATE(Opis_efektów_inż!$A$32,", "),""))</f>
        <v/>
      </c>
      <c r="D80" s="124"/>
    </row>
    <row r="81" spans="1:4">
      <c r="A81" s="129" t="str">
        <f>Stac!C86</f>
        <v>Moduł kształcenia</v>
      </c>
      <c r="B81" s="124" t="str">
        <f>CONCATENATE(IF(ISERR(FIND(Opis_efektów_inż!$D$5,Stac!$R86))=FALSE,CONCATENATE(Opis_efektów_inż!$A$5,", "),""),IF(ISERR(FIND(Opis_efektów_inż!$D$6,Stac!$R86))=FALSE,CONCATENATE(Opis_efektów_inż!$A$6,", "),""),IF(ISERR(FIND(Opis_efektów_inż!$D$7,Stac!$R86))=FALSE,CONCATENATE(Opis_efektów_inż!$A$7,", "),""),IF(ISERR(FIND(Opis_efektów_inż!$D$8,Stac!$R86))=FALSE,CONCATENATE(Opis_efektów_inż!$A$8,", "),""))</f>
        <v/>
      </c>
      <c r="C81" s="125" t="str">
        <f>CONCATENATE(IF(ISERR(FIND(Opis_efektów_inż!$D$10,Stac!$S86))=FALSE,CONCATENATE(Opis_efektów_inż!$A$10,", "),""),IF(ISERR(FIND(Opis_efektów_inż!$D$11,Stac!$S86))=FALSE,CONCATENATE(Opis_efektów_inż!$A$11,", "),""),IF(ISERR(FIND(Opis_efektów_inż!$D$12,Stac!$S86))=FALSE,CONCATENATE(Opis_efektów_inż!$A$12,", "),""),IF(ISERR(FIND(Opis_efektów_inż!$D$13,Stac!$S86))=FALSE,CONCATENATE(Opis_efektów_inż!$A$13,", "),""),IF(ISERR(FIND(Opis_efektów_inż!$D$14,Stac!$S86))=FALSE,CONCATENATE(Opis_efektów_inż!$A$14,", "),""),IF(ISERR(FIND(Opis_efektów_inż!$D$15,Stac!$S86))=FALSE,CONCATENATE(Opis_efektów_inż!$A$15,", "),""),IF(ISERR(FIND(Opis_efektów_inż!$D$16,Stac!$S86))=FALSE,CONCATENATE(Opis_efektów_inż!$A$16,", "),""),IF(ISERR(FIND(Opis_efektów_inż!$D$17,Stac!$S86))=FALSE,CONCATENATE(Opis_efektów_inż!$A$17,", "),""),IF(ISERR(FIND(Opis_efektów_inż!$D$18,Stac!$S86))=FALSE,CONCATENATE(Opis_efektów_inż!$A$18,", "),""),IF(ISERR(FIND(Opis_efektów_inż!$D$19,Stac!$S86))=FALSE,CONCATENATE(Opis_efektów_inż!$A$19,", "),""),IF(ISERR(FIND(Opis_efektów_inż!$D$20,Stac!$S86))=FALSE,CONCATENATE(Opis_efektów_inż!$A$20,", "),""),IF(ISERR(FIND(Opis_efektów_inż!$D$21,Stac!$S86))=FALSE,CONCATENATE(Opis_efektów_inż!$A$21,", "),""),IF(ISERR(FIND(Opis_efektów_inż!$D$22,Stac!$S86))=FALSE,CONCATENATE(Opis_efektów_inż!$A$22,", "),""),IF(ISERR(FIND(Opis_efektów_inż!$D$23,Stac!$S86))=FALSE,CONCATENATE(Opis_efektów_inż!$A$23,", "),""),IF(ISERR(FIND(Opis_efektów_inż!$D$24,Stac!$S86))=FALSE,CONCATENATE(Opis_efektów_inż!$A$24,", "),""),IF(ISERR(FIND(Opis_efektów_inż!$D$25,Stac!$S86))=FALSE,CONCATENATE(Opis_efektów_inż!$A$25,", "),""),IF(ISERR(FIND(Opis_efektów_inż!$D$26,Stac!$S86))=FALSE,CONCATENATE(Opis_efektów_inż!$A$26,", "),""),IF(ISERR(FIND(Opis_efektów_inż!$D$27,Stac!$S86))=FALSE,CONCATENATE(Opis_efektów_inż!$A$27,", "),""),IF(ISERR(FIND(Opis_efektów_inż!$D$28,Stac!$S86))=FALSE,CONCATENATE(Opis_efektów_inż!$A$28,", "),""),IF(ISERR(FIND(Opis_efektów_inż!$D$29,Stac!$S86))=FALSE,CONCATENATE(Opis_efektów_inż!$A$29,", "),""),IF(ISERR(FIND(Opis_efektów_inż!$D$30,Stac!$S86))=FALSE,CONCATENATE(Opis_efektów_inż!$A$30,", "),""),IF(ISERR(FIND(Opis_efektów_inż!$D$31,Stac!$S86))=FALSE,CONCATENATE(Opis_efektów_inż!$A$31,", "),""),IF(ISERR(FIND(Opis_efektów_inż!$D$32,Stac!$S86))=FALSE,CONCATENATE(Opis_efektów_inż!$A$32,", "),""))</f>
        <v/>
      </c>
      <c r="D81" s="124"/>
    </row>
    <row r="82" spans="1:4" ht="39" customHeight="1">
      <c r="A82" s="129" t="str">
        <f>Stac!C87</f>
        <v xml:space="preserve">Przedmiot obieralny 10:  Zautomatyzowane systemy wytwórcze / Projektowanie układów elektronicznych i elektrycznych </v>
      </c>
      <c r="B82" s="124" t="str">
        <f>CONCATENATE(IF(ISERR(FIND(Opis_efektów_inż!$D$5,Stac!$R87))=FALSE,CONCATENATE(Opis_efektów_inż!$A$5,", "),""),IF(ISERR(FIND(Opis_efektów_inż!$D$6,Stac!$R87))=FALSE,CONCATENATE(Opis_efektów_inż!$A$6,", "),""),IF(ISERR(FIND(Opis_efektów_inż!$D$7,Stac!$R87))=FALSE,CONCATENATE(Opis_efektów_inż!$A$7,", "),""),IF(ISERR(FIND(Opis_efektów_inż!$D$8,Stac!$R87))=FALSE,CONCATENATE(Opis_efektów_inż!$A$8,", "),""))</f>
        <v xml:space="preserve">K1P_W21, K1P_W22, </v>
      </c>
      <c r="C82" s="125" t="str">
        <f>CONCATENATE(IF(ISERR(FIND(Opis_efektów_inż!$D$10,Stac!$S87))=FALSE,CONCATENATE(Opis_efektów_inż!$A$10,", "),""),IF(ISERR(FIND(Opis_efektów_inż!$D$11,Stac!$S87))=FALSE,CONCATENATE(Opis_efektów_inż!$A$11,", "),""),IF(ISERR(FIND(Opis_efektów_inż!$D$12,Stac!$S87))=FALSE,CONCATENATE(Opis_efektów_inż!$A$12,", "),""),IF(ISERR(FIND(Opis_efektów_inż!$D$13,Stac!$S87))=FALSE,CONCATENATE(Opis_efektów_inż!$A$13,", "),""),IF(ISERR(FIND(Opis_efektów_inż!$D$14,Stac!$S87))=FALSE,CONCATENATE(Opis_efektów_inż!$A$14,", "),""),IF(ISERR(FIND(Opis_efektów_inż!$D$15,Stac!$S87))=FALSE,CONCATENATE(Opis_efektów_inż!$A$15,", "),""),IF(ISERR(FIND(Opis_efektów_inż!$D$16,Stac!$S87))=FALSE,CONCATENATE(Opis_efektów_inż!$A$16,", "),""),IF(ISERR(FIND(Opis_efektów_inż!$D$17,Stac!$S87))=FALSE,CONCATENATE(Opis_efektów_inż!$A$17,", "),""),IF(ISERR(FIND(Opis_efektów_inż!$D$18,Stac!$S87))=FALSE,CONCATENATE(Opis_efektów_inż!$A$18,", "),""),IF(ISERR(FIND(Opis_efektów_inż!$D$19,Stac!$S87))=FALSE,CONCATENATE(Opis_efektów_inż!$A$19,", "),""),IF(ISERR(FIND(Opis_efektów_inż!$D$20,Stac!$S87))=FALSE,CONCATENATE(Opis_efektów_inż!$A$20,", "),""),IF(ISERR(FIND(Opis_efektów_inż!$D$21,Stac!$S87))=FALSE,CONCATENATE(Opis_efektów_inż!$A$21,", "),""),IF(ISERR(FIND(Opis_efektów_inż!$D$22,Stac!$S87))=FALSE,CONCATENATE(Opis_efektów_inż!$A$22,", "),""),IF(ISERR(FIND(Opis_efektów_inż!$D$23,Stac!$S87))=FALSE,CONCATENATE(Opis_efektów_inż!$A$23,", "),""),IF(ISERR(FIND(Opis_efektów_inż!$D$24,Stac!$S87))=FALSE,CONCATENATE(Opis_efektów_inż!$A$24,", "),""),IF(ISERR(FIND(Opis_efektów_inż!$D$25,Stac!$S87))=FALSE,CONCATENATE(Opis_efektów_inż!$A$25,", "),""),IF(ISERR(FIND(Opis_efektów_inż!$D$26,Stac!$S87))=FALSE,CONCATENATE(Opis_efektów_inż!$A$26,", "),""),IF(ISERR(FIND(Opis_efektów_inż!$D$27,Stac!$S87))=FALSE,CONCATENATE(Opis_efektów_inż!$A$27,", "),""),IF(ISERR(FIND(Opis_efektów_inż!$D$28,Stac!$S87))=FALSE,CONCATENATE(Opis_efektów_inż!$A$28,", "),""),IF(ISERR(FIND(Opis_efektów_inż!$D$29,Stac!$S87))=FALSE,CONCATENATE(Opis_efektów_inż!$A$29,", "),""),IF(ISERR(FIND(Opis_efektów_inż!$D$30,Stac!$S87))=FALSE,CONCATENATE(Opis_efektów_inż!$A$30,", "),""),IF(ISERR(FIND(Opis_efektów_inż!$D$31,Stac!$S87))=FALSE,CONCATENATE(Opis_efektów_inż!$A$31,", "),""),IF(ISERR(FIND(Opis_efektów_inż!$D$32,Stac!$S87))=FALSE,CONCATENATE(Opis_efektów_inż!$A$32,", "),""))</f>
        <v xml:space="preserve">K1P_U24, K1P_U15, K1P_U22, </v>
      </c>
      <c r="D82" s="124"/>
    </row>
    <row r="83" spans="1:4" ht="38.25">
      <c r="A83" s="129" t="str">
        <f>Stac!C88</f>
        <v>Przedmiot obieralny 11: Sterowniki programowalne i sieci przemysłowe / Sieci komputerowe</v>
      </c>
      <c r="B83" s="124" t="str">
        <f>CONCATENATE(IF(ISERR(FIND(Opis_efektów_inż!$D$5,Stac!$R88))=FALSE,CONCATENATE(Opis_efektów_inż!$A$5,", "),""),IF(ISERR(FIND(Opis_efektów_inż!$D$6,Stac!$R88))=FALSE,CONCATENATE(Opis_efektów_inż!$A$6,", "),""),IF(ISERR(FIND(Opis_efektów_inż!$D$7,Stac!$R88))=FALSE,CONCATENATE(Opis_efektów_inż!$A$7,", "),""),IF(ISERR(FIND(Opis_efektów_inż!$D$8,Stac!$R88))=FALSE,CONCATENATE(Opis_efektów_inż!$A$8,", "),""))</f>
        <v xml:space="preserve">K1P_W22, </v>
      </c>
      <c r="C83" s="125" t="str">
        <f>CONCATENATE(IF(ISERR(FIND(Opis_efektów_inż!$D$10,Stac!$S88))=FALSE,CONCATENATE(Opis_efektów_inż!$A$10,", "),""),IF(ISERR(FIND(Opis_efektów_inż!$D$11,Stac!$S88))=FALSE,CONCATENATE(Opis_efektów_inż!$A$11,", "),""),IF(ISERR(FIND(Opis_efektów_inż!$D$12,Stac!$S88))=FALSE,CONCATENATE(Opis_efektów_inż!$A$12,", "),""),IF(ISERR(FIND(Opis_efektów_inż!$D$13,Stac!$S88))=FALSE,CONCATENATE(Opis_efektów_inż!$A$13,", "),""),IF(ISERR(FIND(Opis_efektów_inż!$D$14,Stac!$S88))=FALSE,CONCATENATE(Opis_efektów_inż!$A$14,", "),""),IF(ISERR(FIND(Opis_efektów_inż!$D$15,Stac!$S88))=FALSE,CONCATENATE(Opis_efektów_inż!$A$15,", "),""),IF(ISERR(FIND(Opis_efektów_inż!$D$16,Stac!$S88))=FALSE,CONCATENATE(Opis_efektów_inż!$A$16,", "),""),IF(ISERR(FIND(Opis_efektów_inż!$D$17,Stac!$S88))=FALSE,CONCATENATE(Opis_efektów_inż!$A$17,", "),""),IF(ISERR(FIND(Opis_efektów_inż!$D$18,Stac!$S88))=FALSE,CONCATENATE(Opis_efektów_inż!$A$18,", "),""),IF(ISERR(FIND(Opis_efektów_inż!$D$19,Stac!$S88))=FALSE,CONCATENATE(Opis_efektów_inż!$A$19,", "),""),IF(ISERR(FIND(Opis_efektów_inż!$D$20,Stac!$S88))=FALSE,CONCATENATE(Opis_efektów_inż!$A$20,", "),""),IF(ISERR(FIND(Opis_efektów_inż!$D$21,Stac!$S88))=FALSE,CONCATENATE(Opis_efektów_inż!$A$21,", "),""),IF(ISERR(FIND(Opis_efektów_inż!$D$22,Stac!$S88))=FALSE,CONCATENATE(Opis_efektów_inż!$A$22,", "),""),IF(ISERR(FIND(Opis_efektów_inż!$D$23,Stac!$S88))=FALSE,CONCATENATE(Opis_efektów_inż!$A$23,", "),""),IF(ISERR(FIND(Opis_efektów_inż!$D$24,Stac!$S88))=FALSE,CONCATENATE(Opis_efektów_inż!$A$24,", "),""),IF(ISERR(FIND(Opis_efektów_inż!$D$25,Stac!$S88))=FALSE,CONCATENATE(Opis_efektów_inż!$A$25,", "),""),IF(ISERR(FIND(Opis_efektów_inż!$D$26,Stac!$S88))=FALSE,CONCATENATE(Opis_efektów_inż!$A$26,", "),""),IF(ISERR(FIND(Opis_efektów_inż!$D$27,Stac!$S88))=FALSE,CONCATENATE(Opis_efektów_inż!$A$27,", "),""),IF(ISERR(FIND(Opis_efektów_inż!$D$28,Stac!$S88))=FALSE,CONCATENATE(Opis_efektów_inż!$A$28,", "),""),IF(ISERR(FIND(Opis_efektów_inż!$D$29,Stac!$S88))=FALSE,CONCATENATE(Opis_efektów_inż!$A$29,", "),""),IF(ISERR(FIND(Opis_efektów_inż!$D$30,Stac!$S88))=FALSE,CONCATENATE(Opis_efektów_inż!$A$30,", "),""),IF(ISERR(FIND(Opis_efektów_inż!$D$31,Stac!$S88))=FALSE,CONCATENATE(Opis_efektów_inż!$A$31,", "),""),IF(ISERR(FIND(Opis_efektów_inż!$D$32,Stac!$S88))=FALSE,CONCATENATE(Opis_efektów_inż!$A$32,", "),""))</f>
        <v xml:space="preserve">K1P_U28, </v>
      </c>
      <c r="D83" s="124"/>
    </row>
    <row r="84" spans="1:4" ht="35.25" customHeight="1">
      <c r="A84" s="129" t="str">
        <f>Stac!C89</f>
        <v>Pracownia dyplomowa</v>
      </c>
      <c r="B84" s="124" t="str">
        <f>CONCATENATE(IF(ISERR(FIND(Opis_efektów_inż!$D$5,Stac!$R89))=FALSE,CONCATENATE(Opis_efektów_inż!$A$5,", "),""),IF(ISERR(FIND(Opis_efektów_inż!$D$6,Stac!$R89))=FALSE,CONCATENATE(Opis_efektów_inż!$A$6,", "),""),IF(ISERR(FIND(Opis_efektów_inż!$D$7,Stac!$R89))=FALSE,CONCATENATE(Opis_efektów_inż!$A$7,", "),""),IF(ISERR(FIND(Opis_efektów_inż!$D$8,Stac!$R89))=FALSE,CONCATENATE(Opis_efektów_inż!$A$8,", "),""))</f>
        <v/>
      </c>
      <c r="C84" s="125" t="str">
        <f>CONCATENATE(IF(ISERR(FIND(Opis_efektów_inż!$D$10,Stac!$S89))=FALSE,CONCATENATE(Opis_efektów_inż!$A$10,", "),""),IF(ISERR(FIND(Opis_efektów_inż!$D$11,Stac!$S89))=FALSE,CONCATENATE(Opis_efektów_inż!$A$11,", "),""),IF(ISERR(FIND(Opis_efektów_inż!$D$12,Stac!$S89))=FALSE,CONCATENATE(Opis_efektów_inż!$A$12,", "),""),IF(ISERR(FIND(Opis_efektów_inż!$D$13,Stac!$S89))=FALSE,CONCATENATE(Opis_efektów_inż!$A$13,", "),""),IF(ISERR(FIND(Opis_efektów_inż!$D$14,Stac!$S89))=FALSE,CONCATENATE(Opis_efektów_inż!$A$14,", "),""),IF(ISERR(FIND(Opis_efektów_inż!$D$15,Stac!$S89))=FALSE,CONCATENATE(Opis_efektów_inż!$A$15,", "),""),IF(ISERR(FIND(Opis_efektów_inż!$D$16,Stac!$S89))=FALSE,CONCATENATE(Opis_efektów_inż!$A$16,", "),""),IF(ISERR(FIND(Opis_efektów_inż!$D$17,Stac!$S89))=FALSE,CONCATENATE(Opis_efektów_inż!$A$17,", "),""),IF(ISERR(FIND(Opis_efektów_inż!$D$18,Stac!$S89))=FALSE,CONCATENATE(Opis_efektów_inż!$A$18,", "),""),IF(ISERR(FIND(Opis_efektów_inż!$D$19,Stac!$S89))=FALSE,CONCATENATE(Opis_efektów_inż!$A$19,", "),""),IF(ISERR(FIND(Opis_efektów_inż!$D$20,Stac!$S89))=FALSE,CONCATENATE(Opis_efektów_inż!$A$20,", "),""),IF(ISERR(FIND(Opis_efektów_inż!$D$21,Stac!$S89))=FALSE,CONCATENATE(Opis_efektów_inż!$A$21,", "),""),IF(ISERR(FIND(Opis_efektów_inż!$D$22,Stac!$S89))=FALSE,CONCATENATE(Opis_efektów_inż!$A$22,", "),""),IF(ISERR(FIND(Opis_efektów_inż!$D$23,Stac!$S89))=FALSE,CONCATENATE(Opis_efektów_inż!$A$23,", "),""),IF(ISERR(FIND(Opis_efektów_inż!$D$24,Stac!$S89))=FALSE,CONCATENATE(Opis_efektów_inż!$A$24,", "),""),IF(ISERR(FIND(Opis_efektów_inż!$D$25,Stac!$S89))=FALSE,CONCATENATE(Opis_efektów_inż!$A$25,", "),""),IF(ISERR(FIND(Opis_efektów_inż!$D$26,Stac!$S89))=FALSE,CONCATENATE(Opis_efektów_inż!$A$26,", "),""),IF(ISERR(FIND(Opis_efektów_inż!$D$27,Stac!$S89))=FALSE,CONCATENATE(Opis_efektów_inż!$A$27,", "),""),IF(ISERR(FIND(Opis_efektów_inż!$D$28,Stac!$S89))=FALSE,CONCATENATE(Opis_efektów_inż!$A$28,", "),""),IF(ISERR(FIND(Opis_efektów_inż!$D$29,Stac!$S89))=FALSE,CONCATENATE(Opis_efektów_inż!$A$29,", "),""),IF(ISERR(FIND(Opis_efektów_inż!$D$30,Stac!$S89))=FALSE,CONCATENATE(Opis_efektów_inż!$A$30,", "),""),IF(ISERR(FIND(Opis_efektów_inż!$D$31,Stac!$S89))=FALSE,CONCATENATE(Opis_efektów_inż!$A$31,", "),""),IF(ISERR(FIND(Opis_efektów_inż!$D$32,Stac!$S89))=FALSE,CONCATENATE(Opis_efektów_inż!$A$32,", "),""))</f>
        <v xml:space="preserve">K1P_U34, K1P_U35, K1P_U32, K1P_U33, </v>
      </c>
      <c r="D84" s="124"/>
    </row>
    <row r="85" spans="1:4" ht="22.5" customHeight="1">
      <c r="A85" s="129" t="str">
        <f>Stac!C90</f>
        <v>Przygotowanie pracy dyplomowej</v>
      </c>
      <c r="B85" s="124" t="str">
        <f>CONCATENATE(IF(ISERR(FIND(Opis_efektów_inż!$D$5,Stac!$R90))=FALSE,CONCATENATE(Opis_efektów_inż!$A$5,", "),""),IF(ISERR(FIND(Opis_efektów_inż!$D$6,Stac!$R90))=FALSE,CONCATENATE(Opis_efektów_inż!$A$6,", "),""),IF(ISERR(FIND(Opis_efektów_inż!$D$7,Stac!$R90))=FALSE,CONCATENATE(Opis_efektów_inż!$A$7,", "),""),IF(ISERR(FIND(Opis_efektów_inż!$D$8,Stac!$R90))=FALSE,CONCATENATE(Opis_efektów_inż!$A$8,", "),""))</f>
        <v xml:space="preserve">K1P_W21, </v>
      </c>
      <c r="C85" s="125" t="str">
        <f>CONCATENATE(IF(ISERR(FIND(Opis_efektów_inż!$D$10,Stac!$S90))=FALSE,CONCATENATE(Opis_efektów_inż!$A$10,", "),""),IF(ISERR(FIND(Opis_efektów_inż!$D$11,Stac!$S90))=FALSE,CONCATENATE(Opis_efektów_inż!$A$11,", "),""),IF(ISERR(FIND(Opis_efektów_inż!$D$12,Stac!$S90))=FALSE,CONCATENATE(Opis_efektów_inż!$A$12,", "),""),IF(ISERR(FIND(Opis_efektów_inż!$D$13,Stac!$S90))=FALSE,CONCATENATE(Opis_efektów_inż!$A$13,", "),""),IF(ISERR(FIND(Opis_efektów_inż!$D$14,Stac!$S90))=FALSE,CONCATENATE(Opis_efektów_inż!$A$14,", "),""),IF(ISERR(FIND(Opis_efektów_inż!$D$15,Stac!$S90))=FALSE,CONCATENATE(Opis_efektów_inż!$A$15,", "),""),IF(ISERR(FIND(Opis_efektów_inż!$D$16,Stac!$S90))=FALSE,CONCATENATE(Opis_efektów_inż!$A$16,", "),""),IF(ISERR(FIND(Opis_efektów_inż!$D$17,Stac!$S90))=FALSE,CONCATENATE(Opis_efektów_inż!$A$17,", "),""),IF(ISERR(FIND(Opis_efektów_inż!$D$18,Stac!$S90))=FALSE,CONCATENATE(Opis_efektów_inż!$A$18,", "),""),IF(ISERR(FIND(Opis_efektów_inż!$D$19,Stac!$S90))=FALSE,CONCATENATE(Opis_efektów_inż!$A$19,", "),""),IF(ISERR(FIND(Opis_efektów_inż!$D$20,Stac!$S90))=FALSE,CONCATENATE(Opis_efektów_inż!$A$20,", "),""),IF(ISERR(FIND(Opis_efektów_inż!$D$21,Stac!$S90))=FALSE,CONCATENATE(Opis_efektów_inż!$A$21,", "),""),IF(ISERR(FIND(Opis_efektów_inż!$D$22,Stac!$S90))=FALSE,CONCATENATE(Opis_efektów_inż!$A$22,", "),""),IF(ISERR(FIND(Opis_efektów_inż!$D$23,Stac!$S90))=FALSE,CONCATENATE(Opis_efektów_inż!$A$23,", "),""),IF(ISERR(FIND(Opis_efektów_inż!$D$24,Stac!$S90))=FALSE,CONCATENATE(Opis_efektów_inż!$A$24,", "),""),IF(ISERR(FIND(Opis_efektów_inż!$D$25,Stac!$S90))=FALSE,CONCATENATE(Opis_efektów_inż!$A$25,", "),""),IF(ISERR(FIND(Opis_efektów_inż!$D$26,Stac!$S90))=FALSE,CONCATENATE(Opis_efektów_inż!$A$26,", "),""),IF(ISERR(FIND(Opis_efektów_inż!$D$27,Stac!$S90))=FALSE,CONCATENATE(Opis_efektów_inż!$A$27,", "),""),IF(ISERR(FIND(Opis_efektów_inż!$D$28,Stac!$S90))=FALSE,CONCATENATE(Opis_efektów_inż!$A$28,", "),""),IF(ISERR(FIND(Opis_efektów_inż!$D$29,Stac!$S90))=FALSE,CONCATENATE(Opis_efektów_inż!$A$29,", "),""),IF(ISERR(FIND(Opis_efektów_inż!$D$30,Stac!$S90))=FALSE,CONCATENATE(Opis_efektów_inż!$A$30,", "),""),IF(ISERR(FIND(Opis_efektów_inż!$D$31,Stac!$S90))=FALSE,CONCATENATE(Opis_efektów_inż!$A$31,", "),""),IF(ISERR(FIND(Opis_efektów_inż!$D$32,Stac!$S90))=FALSE,CONCATENATE(Opis_efektów_inż!$A$32,", "),""))</f>
        <v xml:space="preserve">K1P_U23, K1P_U24, </v>
      </c>
      <c r="D85" s="124"/>
    </row>
    <row r="86" spans="1:4" ht="18" customHeight="1">
      <c r="A86" s="129" t="str">
        <f>Stac!C91</f>
        <v>Seminarium dyplomowe</v>
      </c>
      <c r="B86" s="124" t="str">
        <f>CONCATENATE(IF(ISERR(FIND(Opis_efektów_inż!$D$5,Stac!$R91))=FALSE,CONCATENATE(Opis_efektów_inż!$A$5,", "),""),IF(ISERR(FIND(Opis_efektów_inż!$D$6,Stac!$R91))=FALSE,CONCATENATE(Opis_efektów_inż!$A$6,", "),""),IF(ISERR(FIND(Opis_efektów_inż!$D$7,Stac!$R91))=FALSE,CONCATENATE(Opis_efektów_inż!$A$7,", "),""),IF(ISERR(FIND(Opis_efektów_inż!$D$8,Stac!$R91))=FALSE,CONCATENATE(Opis_efektów_inż!$A$8,", "),""))</f>
        <v xml:space="preserve">K1P_W21, </v>
      </c>
      <c r="C86" s="125" t="str">
        <f>CONCATENATE(IF(ISERR(FIND(Opis_efektów_inż!$D$10,Stac!$S91))=FALSE,CONCATENATE(Opis_efektów_inż!$A$10,", "),""),IF(ISERR(FIND(Opis_efektów_inż!$D$11,Stac!$S91))=FALSE,CONCATENATE(Opis_efektów_inż!$A$11,", "),""),IF(ISERR(FIND(Opis_efektów_inż!$D$12,Stac!$S91))=FALSE,CONCATENATE(Opis_efektów_inż!$A$12,", "),""),IF(ISERR(FIND(Opis_efektów_inż!$D$13,Stac!$S91))=FALSE,CONCATENATE(Opis_efektów_inż!$A$13,", "),""),IF(ISERR(FIND(Opis_efektów_inż!$D$14,Stac!$S91))=FALSE,CONCATENATE(Opis_efektów_inż!$A$14,", "),""),IF(ISERR(FIND(Opis_efektów_inż!$D$15,Stac!$S91))=FALSE,CONCATENATE(Opis_efektów_inż!$A$15,", "),""),IF(ISERR(FIND(Opis_efektów_inż!$D$16,Stac!$S91))=FALSE,CONCATENATE(Opis_efektów_inż!$A$16,", "),""),IF(ISERR(FIND(Opis_efektów_inż!$D$17,Stac!$S91))=FALSE,CONCATENATE(Opis_efektów_inż!$A$17,", "),""),IF(ISERR(FIND(Opis_efektów_inż!$D$18,Stac!$S91))=FALSE,CONCATENATE(Opis_efektów_inż!$A$18,", "),""),IF(ISERR(FIND(Opis_efektów_inż!$D$19,Stac!$S91))=FALSE,CONCATENATE(Opis_efektów_inż!$A$19,", "),""),IF(ISERR(FIND(Opis_efektów_inż!$D$20,Stac!$S91))=FALSE,CONCATENATE(Opis_efektów_inż!$A$20,", "),""),IF(ISERR(FIND(Opis_efektów_inż!$D$21,Stac!$S91))=FALSE,CONCATENATE(Opis_efektów_inż!$A$21,", "),""),IF(ISERR(FIND(Opis_efektów_inż!$D$22,Stac!$S91))=FALSE,CONCATENATE(Opis_efektów_inż!$A$22,", "),""),IF(ISERR(FIND(Opis_efektów_inż!$D$23,Stac!$S91))=FALSE,CONCATENATE(Opis_efektów_inż!$A$23,", "),""),IF(ISERR(FIND(Opis_efektów_inż!$D$24,Stac!$S91))=FALSE,CONCATENATE(Opis_efektów_inż!$A$24,", "),""),IF(ISERR(FIND(Opis_efektów_inż!$D$25,Stac!$S91))=FALSE,CONCATENATE(Opis_efektów_inż!$A$25,", "),""),IF(ISERR(FIND(Opis_efektów_inż!$D$26,Stac!$S91))=FALSE,CONCATENATE(Opis_efektów_inż!$A$26,", "),""),IF(ISERR(FIND(Opis_efektów_inż!$D$27,Stac!$S91))=FALSE,CONCATENATE(Opis_efektów_inż!$A$27,", "),""),IF(ISERR(FIND(Opis_efektów_inż!$D$28,Stac!$S91))=FALSE,CONCATENATE(Opis_efektów_inż!$A$28,", "),""),IF(ISERR(FIND(Opis_efektów_inż!$D$29,Stac!$S91))=FALSE,CONCATENATE(Opis_efektów_inż!$A$29,", "),""),IF(ISERR(FIND(Opis_efektów_inż!$D$30,Stac!$S91))=FALSE,CONCATENATE(Opis_efektów_inż!$A$30,", "),""),IF(ISERR(FIND(Opis_efektów_inż!$D$31,Stac!$S91))=FALSE,CONCATENATE(Opis_efektów_inż!$A$31,", "),""),IF(ISERR(FIND(Opis_efektów_inż!$D$32,Stac!$S91))=FALSE,CONCATENATE(Opis_efektów_inż!$A$32,", "),""))</f>
        <v/>
      </c>
      <c r="D86" s="124"/>
    </row>
    <row r="87" spans="1:4" ht="29.25" customHeight="1">
      <c r="A87" s="129" t="str">
        <f>Stac!C92</f>
        <v>Praktyka 5 (24 godz. w tyg.)</v>
      </c>
      <c r="B87" s="124" t="str">
        <f>CONCATENATE(IF(ISERR(FIND(Opis_efektów_inż!$D$5,Stac!$R92))=FALSE,CONCATENATE(Opis_efektów_inż!$A$5,", "),""),IF(ISERR(FIND(Opis_efektów_inż!$D$6,Stac!$R92))=FALSE,CONCATENATE(Opis_efektów_inż!$A$6,", "),""),IF(ISERR(FIND(Opis_efektów_inż!$D$7,Stac!$R92))=FALSE,CONCATENATE(Opis_efektów_inż!$A$7,", "),""),IF(ISERR(FIND(Opis_efektów_inż!$D$8,Stac!$R92))=FALSE,CONCATENATE(Opis_efektów_inż!$A$8,", "),""))</f>
        <v/>
      </c>
      <c r="C87" s="125" t="str">
        <f>CONCATENATE(IF(ISERR(FIND(Opis_efektów_inż!$D$10,Stac!$S92))=FALSE,CONCATENATE(Opis_efektów_inż!$A$10,", "),""),IF(ISERR(FIND(Opis_efektów_inż!$D$11,Stac!$S92))=FALSE,CONCATENATE(Opis_efektów_inż!$A$11,", "),""),IF(ISERR(FIND(Opis_efektów_inż!$D$12,Stac!$S92))=FALSE,CONCATENATE(Opis_efektów_inż!$A$12,", "),""),IF(ISERR(FIND(Opis_efektów_inż!$D$13,Stac!$S92))=FALSE,CONCATENATE(Opis_efektów_inż!$A$13,", "),""),IF(ISERR(FIND(Opis_efektów_inż!$D$14,Stac!$S92))=FALSE,CONCATENATE(Opis_efektów_inż!$A$14,", "),""),IF(ISERR(FIND(Opis_efektów_inż!$D$15,Stac!$S92))=FALSE,CONCATENATE(Opis_efektów_inż!$A$15,", "),""),IF(ISERR(FIND(Opis_efektów_inż!$D$16,Stac!$S92))=FALSE,CONCATENATE(Opis_efektów_inż!$A$16,", "),""),IF(ISERR(FIND(Opis_efektów_inż!$D$17,Stac!$S92))=FALSE,CONCATENATE(Opis_efektów_inż!$A$17,", "),""),IF(ISERR(FIND(Opis_efektów_inż!$D$18,Stac!$S92))=FALSE,CONCATENATE(Opis_efektów_inż!$A$18,", "),""),IF(ISERR(FIND(Opis_efektów_inż!$D$19,Stac!$S92))=FALSE,CONCATENATE(Opis_efektów_inż!$A$19,", "),""),IF(ISERR(FIND(Opis_efektów_inż!$D$20,Stac!$S92))=FALSE,CONCATENATE(Opis_efektów_inż!$A$20,", "),""),IF(ISERR(FIND(Opis_efektów_inż!$D$21,Stac!$S92))=FALSE,CONCATENATE(Opis_efektów_inż!$A$21,", "),""),IF(ISERR(FIND(Opis_efektów_inż!$D$22,Stac!$S92))=FALSE,CONCATENATE(Opis_efektów_inż!$A$22,", "),""),IF(ISERR(FIND(Opis_efektów_inż!$D$23,Stac!$S92))=FALSE,CONCATENATE(Opis_efektów_inż!$A$23,", "),""),IF(ISERR(FIND(Opis_efektów_inż!$D$24,Stac!$S92))=FALSE,CONCATENATE(Opis_efektów_inż!$A$24,", "),""),IF(ISERR(FIND(Opis_efektów_inż!$D$25,Stac!$S92))=FALSE,CONCATENATE(Opis_efektów_inż!$A$25,", "),""),IF(ISERR(FIND(Opis_efektów_inż!$D$26,Stac!$S92))=FALSE,CONCATENATE(Opis_efektów_inż!$A$26,", "),""),IF(ISERR(FIND(Opis_efektów_inż!$D$27,Stac!$S92))=FALSE,CONCATENATE(Opis_efektów_inż!$A$27,", "),""),IF(ISERR(FIND(Opis_efektów_inż!$D$28,Stac!$S92))=FALSE,CONCATENATE(Opis_efektów_inż!$A$28,", "),""),IF(ISERR(FIND(Opis_efektów_inż!$D$29,Stac!$S92))=FALSE,CONCATENATE(Opis_efektów_inż!$A$29,", "),""),IF(ISERR(FIND(Opis_efektów_inż!$D$30,Stac!$S92))=FALSE,CONCATENATE(Opis_efektów_inż!$A$30,", "),""),IF(ISERR(FIND(Opis_efektów_inż!$D$31,Stac!$S92))=FALSE,CONCATENATE(Opis_efektów_inż!$A$31,", "),""),IF(ISERR(FIND(Opis_efektów_inż!$D$32,Stac!$S92))=FALSE,CONCATENATE(Opis_efektów_inż!$A$32,", "),""))</f>
        <v xml:space="preserve">K1P_U34, K1P_U35, K1P_U32, K1P_U33, </v>
      </c>
      <c r="D87" s="124"/>
    </row>
    <row r="88" spans="1:4" ht="21" customHeight="1">
      <c r="A88" s="129" t="str">
        <f>Stac!C93</f>
        <v>Przygotowanie do badań naukowych</v>
      </c>
      <c r="B88" s="124" t="str">
        <f>CONCATENATE(IF(ISERR(FIND(Opis_efektów_inż!$D$5,Stac!$R93))=FALSE,CONCATENATE(Opis_efektów_inż!$A$5,", "),""),IF(ISERR(FIND(Opis_efektów_inż!$D$6,Stac!$R93))=FALSE,CONCATENATE(Opis_efektów_inż!$A$6,", "),""),IF(ISERR(FIND(Opis_efektów_inż!$D$7,Stac!$R93))=FALSE,CONCATENATE(Opis_efektów_inż!$A$7,", "),""),IF(ISERR(FIND(Opis_efektów_inż!$D$8,Stac!$R93))=FALSE,CONCATENATE(Opis_efektów_inż!$A$8,", "),""))</f>
        <v xml:space="preserve">K1P_W21, </v>
      </c>
      <c r="C88" s="125" t="str">
        <f>CONCATENATE(IF(ISERR(FIND(Opis_efektów_inż!$D$10,Stac!$S93))=FALSE,CONCATENATE(Opis_efektów_inż!$A$10,", "),""),IF(ISERR(FIND(Opis_efektów_inż!$D$11,Stac!$S93))=FALSE,CONCATENATE(Opis_efektów_inż!$A$11,", "),""),IF(ISERR(FIND(Opis_efektów_inż!$D$12,Stac!$S93))=FALSE,CONCATENATE(Opis_efektów_inż!$A$12,", "),""),IF(ISERR(FIND(Opis_efektów_inż!$D$13,Stac!$S93))=FALSE,CONCATENATE(Opis_efektów_inż!$A$13,", "),""),IF(ISERR(FIND(Opis_efektów_inż!$D$14,Stac!$S93))=FALSE,CONCATENATE(Opis_efektów_inż!$A$14,", "),""),IF(ISERR(FIND(Opis_efektów_inż!$D$15,Stac!$S93))=FALSE,CONCATENATE(Opis_efektów_inż!$A$15,", "),""),IF(ISERR(FIND(Opis_efektów_inż!$D$16,Stac!$S93))=FALSE,CONCATENATE(Opis_efektów_inż!$A$16,", "),""),IF(ISERR(FIND(Opis_efektów_inż!$D$17,Stac!$S93))=FALSE,CONCATENATE(Opis_efektów_inż!$A$17,", "),""),IF(ISERR(FIND(Opis_efektów_inż!$D$18,Stac!$S93))=FALSE,CONCATENATE(Opis_efektów_inż!$A$18,", "),""),IF(ISERR(FIND(Opis_efektów_inż!$D$19,Stac!$S93))=FALSE,CONCATENATE(Opis_efektów_inż!$A$19,", "),""),IF(ISERR(FIND(Opis_efektów_inż!$D$20,Stac!$S93))=FALSE,CONCATENATE(Opis_efektów_inż!$A$20,", "),""),IF(ISERR(FIND(Opis_efektów_inż!$D$21,Stac!$S93))=FALSE,CONCATENATE(Opis_efektów_inż!$A$21,", "),""),IF(ISERR(FIND(Opis_efektów_inż!$D$22,Stac!$S93))=FALSE,CONCATENATE(Opis_efektów_inż!$A$22,", "),""),IF(ISERR(FIND(Opis_efektów_inż!$D$23,Stac!$S93))=FALSE,CONCATENATE(Opis_efektów_inż!$A$23,", "),""),IF(ISERR(FIND(Opis_efektów_inż!$D$24,Stac!$S93))=FALSE,CONCATENATE(Opis_efektów_inż!$A$24,", "),""),IF(ISERR(FIND(Opis_efektów_inż!$D$25,Stac!$S93))=FALSE,CONCATENATE(Opis_efektów_inż!$A$25,", "),""),IF(ISERR(FIND(Opis_efektów_inż!$D$26,Stac!$S93))=FALSE,CONCATENATE(Opis_efektów_inż!$A$26,", "),""),IF(ISERR(FIND(Opis_efektów_inż!$D$27,Stac!$S93))=FALSE,CONCATENATE(Opis_efektów_inż!$A$27,", "),""),IF(ISERR(FIND(Opis_efektów_inż!$D$28,Stac!$S93))=FALSE,CONCATENATE(Opis_efektów_inż!$A$28,", "),""),IF(ISERR(FIND(Opis_efektów_inż!$D$29,Stac!$S93))=FALSE,CONCATENATE(Opis_efektów_inż!$A$29,", "),""),IF(ISERR(FIND(Opis_efektów_inż!$D$30,Stac!$S93))=FALSE,CONCATENATE(Opis_efektów_inż!$A$30,", "),""),IF(ISERR(FIND(Opis_efektów_inż!$D$31,Stac!$S93))=FALSE,CONCATENATE(Opis_efektów_inż!$A$31,", "),""),IF(ISERR(FIND(Opis_efektów_inż!$D$32,Stac!$S93))=FALSE,CONCATENATE(Opis_efektów_inż!$A$32,", "),""))</f>
        <v/>
      </c>
      <c r="D88" s="124"/>
    </row>
    <row r="89" spans="1:4" hidden="1">
      <c r="A89" s="129">
        <f>Stac!C94</f>
        <v>0</v>
      </c>
      <c r="B89" s="124" t="str">
        <f>CONCATENATE(IF(ISERR(FIND(Opis_efektów_inż!$D$5,Stac!$R94))=FALSE,CONCATENATE(Opis_efektów_inż!$A$5,", "),""),IF(ISERR(FIND(Opis_efektów_inż!$D$6,Stac!$R94))=FALSE,CONCATENATE(Opis_efektów_inż!$A$6,", "),""),IF(ISERR(FIND(Opis_efektów_inż!$D$7,Stac!$R94))=FALSE,CONCATENATE(Opis_efektów_inż!$A$7,", "),""),IF(ISERR(FIND(Opis_efektów_inż!$D$8,Stac!$R94))=FALSE,CONCATENATE(Opis_efektów_inż!$A$8,", "),""))</f>
        <v/>
      </c>
      <c r="C89" s="125" t="str">
        <f>CONCATENATE(IF(ISERR(FIND(Opis_efektów_inż!$D$10,Stac!$S94))=FALSE,CONCATENATE(Opis_efektów_inż!$A$10,", "),""),IF(ISERR(FIND(Opis_efektów_inż!$D$11,Stac!$S94))=FALSE,CONCATENATE(Opis_efektów_inż!$A$11,", "),""),IF(ISERR(FIND(Opis_efektów_inż!$D$12,Stac!$S94))=FALSE,CONCATENATE(Opis_efektów_inż!$A$12,", "),""),IF(ISERR(FIND(Opis_efektów_inż!$D$13,Stac!$S94))=FALSE,CONCATENATE(Opis_efektów_inż!$A$13,", "),""),IF(ISERR(FIND(Opis_efektów_inż!$D$14,Stac!$S94))=FALSE,CONCATENATE(Opis_efektów_inż!$A$14,", "),""),IF(ISERR(FIND(Opis_efektów_inż!$D$15,Stac!$S94))=FALSE,CONCATENATE(Opis_efektów_inż!$A$15,", "),""),IF(ISERR(FIND(Opis_efektów_inż!$D$16,Stac!$S94))=FALSE,CONCATENATE(Opis_efektów_inż!$A$16,", "),""),IF(ISERR(FIND(Opis_efektów_inż!$D$25,Stac!$S94))=FALSE,CONCATENATE(Opis_efektów_inż!$A$25,", "),""),IF(ISERR(FIND(Opis_efektów_inż!$D$26,Stac!$S94))=FALSE,CONCATENATE(Opis_efektów_inż!$A$26,", "),""),IF(ISERR(FIND(Opis_efektów_inż!$D$27,Stac!$S94))=FALSE,CONCATENATE(Opis_efektów_inż!$A$27,", "),""),IF(ISERR(FIND(Opis_efektów_inż!$D$28,Stac!$S94))=FALSE,CONCATENATE(Opis_efektów_inż!$A$28,", "),""),IF(ISERR(FIND(Opis_efektów_inż!$D$29,Stac!$S94))=FALSE,CONCATENATE(Opis_efektów_inż!$A$29,", "),""),IF(ISERR(FIND(Opis_efektów_inż!$D$32,Stac!$S94))=FALSE,CONCATENATE(Opis_efektów_inż!$A$32,", "),""))</f>
        <v/>
      </c>
      <c r="D89" s="124"/>
    </row>
    <row r="90" spans="1:4" hidden="1">
      <c r="A90" s="129">
        <f>Stac!C95</f>
        <v>0</v>
      </c>
      <c r="B90" s="124" t="str">
        <f>CONCATENATE(IF(ISERR(FIND(Opis_efektów_inż!$D$5,Stac!$R95))=FALSE,CONCATENATE(Opis_efektów_inż!$A$5,", "),""),IF(ISERR(FIND(Opis_efektów_inż!$D$6,Stac!$R95))=FALSE,CONCATENATE(Opis_efektów_inż!$A$6,", "),""),IF(ISERR(FIND(Opis_efektów_inż!$D$7,Stac!$R95))=FALSE,CONCATENATE(Opis_efektów_inż!$A$7,", "),""),IF(ISERR(FIND(Opis_efektów_inż!$D$8,Stac!$R95))=FALSE,CONCATENATE(Opis_efektów_inż!$A$8,", "),""))</f>
        <v/>
      </c>
      <c r="C90" s="125" t="str">
        <f>CONCATENATE(IF(ISERR(FIND(Opis_efektów_inż!$D$10,Stac!$S95))=FALSE,CONCATENATE(Opis_efektów_inż!$A$10,", "),""),IF(ISERR(FIND(Opis_efektów_inż!$D$11,Stac!$S95))=FALSE,CONCATENATE(Opis_efektów_inż!$A$11,", "),""),IF(ISERR(FIND(Opis_efektów_inż!$D$12,Stac!$S95))=FALSE,CONCATENATE(Opis_efektów_inż!$A$12,", "),""),IF(ISERR(FIND(Opis_efektów_inż!$D$13,Stac!$S95))=FALSE,CONCATENATE(Opis_efektów_inż!$A$13,", "),""),IF(ISERR(FIND(Opis_efektów_inż!$D$14,Stac!$S95))=FALSE,CONCATENATE(Opis_efektów_inż!$A$14,", "),""),IF(ISERR(FIND(Opis_efektów_inż!$D$15,Stac!$S95))=FALSE,CONCATENATE(Opis_efektów_inż!$A$15,", "),""),IF(ISERR(FIND(Opis_efektów_inż!$D$16,Stac!$S95))=FALSE,CONCATENATE(Opis_efektów_inż!$A$16,", "),""),IF(ISERR(FIND(Opis_efektów_inż!$D$25,Stac!$S95))=FALSE,CONCATENATE(Opis_efektów_inż!$A$25,", "),""),IF(ISERR(FIND(Opis_efektów_inż!$D$26,Stac!$S95))=FALSE,CONCATENATE(Opis_efektów_inż!$A$26,", "),""),IF(ISERR(FIND(Opis_efektów_inż!$D$27,Stac!$S95))=FALSE,CONCATENATE(Opis_efektów_inż!$A$27,", "),""),IF(ISERR(FIND(Opis_efektów_inż!$D$28,Stac!$S95))=FALSE,CONCATENATE(Opis_efektów_inż!$A$28,", "),""),IF(ISERR(FIND(Opis_efektów_inż!$D$29,Stac!$S95))=FALSE,CONCATENATE(Opis_efektów_inż!$A$29,", "),""),IF(ISERR(FIND(Opis_efektów_inż!$D$32,Stac!$S95))=FALSE,CONCATENATE(Opis_efektów_inż!$A$32,", "),""))</f>
        <v/>
      </c>
      <c r="D90" s="124"/>
    </row>
  </sheetData>
  <customSheetViews>
    <customSheetView guid="{23BBA355-E9EB-4838-8D76-4DD9D4B0A822}" hiddenRows="1">
      <selection activeCell="C6" sqref="C6"/>
      <pageMargins left="0.7" right="0.7" top="0.75" bottom="0.75" header="0.3" footer="0.3"/>
      <pageSetup paperSize="9" orientation="landscape" r:id="rId1"/>
    </customSheetView>
    <customSheetView guid="{29736CA9-AFAA-4B91-9381-BED3A6394ADD}" hiddenRows="1" topLeftCell="A68">
      <selection activeCell="B11" sqref="B11"/>
      <pageMargins left="0.7" right="0.7" top="0.75" bottom="0.75" header="0.3" footer="0.3"/>
      <pageSetup paperSize="9" orientation="landscape" r:id="rId2"/>
    </customSheetView>
  </customSheetViews>
  <mergeCells count="1">
    <mergeCell ref="A1:D1"/>
  </mergeCells>
  <phoneticPr fontId="14" type="noConversion"/>
  <conditionalFormatting sqref="D4:D90">
    <cfRule type="expression" dxfId="2" priority="11" stopIfTrue="1">
      <formula>#REF!="Inne?"</formula>
    </cfRule>
  </conditionalFormatting>
  <conditionalFormatting sqref="C4:C5">
    <cfRule type="expression" dxfId="1" priority="12" stopIfTrue="1">
      <formula>#REF!="Kier?"</formula>
    </cfRule>
  </conditionalFormatting>
  <conditionalFormatting sqref="B4:B90">
    <cfRule type="expression" dxfId="0" priority="13" stopIfTrue="1">
      <formula>#REF!="Podst?"</formula>
    </cfRule>
  </conditionalFormatting>
  <pageMargins left="0.7" right="0.7" top="0.75" bottom="0.75" header="0.3" footer="0.3"/>
  <pageSetup paperSize="9" scale="90" orientation="landscape" r:id="rId3"/>
  <rowBreaks count="2" manualBreakCount="2">
    <brk id="30" max="16383" man="1"/>
    <brk id="6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D33"/>
  <sheetViews>
    <sheetView topLeftCell="A25" zoomScale="89" zoomScaleNormal="89" workbookViewId="0">
      <selection activeCell="K10" sqref="K10"/>
    </sheetView>
  </sheetViews>
  <sheetFormatPr defaultRowHeight="12.75"/>
  <cols>
    <col min="2" max="2" width="57.140625" customWidth="1"/>
    <col min="3" max="3" width="60" customWidth="1"/>
    <col min="4" max="4" width="10.28515625" customWidth="1"/>
  </cols>
  <sheetData>
    <row r="1" spans="1:4" ht="38.25" customHeight="1">
      <c r="A1" s="284" t="s">
        <v>469</v>
      </c>
      <c r="B1" s="285"/>
      <c r="C1" s="285"/>
      <c r="D1" s="286"/>
    </row>
    <row r="2" spans="1:4" ht="15">
      <c r="A2" s="287" t="s">
        <v>438</v>
      </c>
      <c r="B2" s="288"/>
      <c r="C2" s="288"/>
      <c r="D2" s="289"/>
    </row>
    <row r="3" spans="1:4" ht="45">
      <c r="A3" s="220" t="s">
        <v>431</v>
      </c>
      <c r="B3" s="221" t="s">
        <v>432</v>
      </c>
      <c r="C3" s="114" t="s">
        <v>457</v>
      </c>
      <c r="D3" s="254" t="s">
        <v>458</v>
      </c>
    </row>
    <row r="4" spans="1:4" ht="15" customHeight="1">
      <c r="A4" s="290" t="s">
        <v>1</v>
      </c>
      <c r="B4" s="291"/>
      <c r="C4" s="292"/>
      <c r="D4" s="293"/>
    </row>
    <row r="5" spans="1:4" ht="25.5">
      <c r="A5" s="222" t="s">
        <v>320</v>
      </c>
      <c r="B5" s="294" t="s">
        <v>433</v>
      </c>
      <c r="C5" s="223" t="s">
        <v>198</v>
      </c>
      <c r="D5" s="222" t="s">
        <v>320</v>
      </c>
    </row>
    <row r="6" spans="1:4" ht="59.25" customHeight="1">
      <c r="A6" s="222" t="s">
        <v>321</v>
      </c>
      <c r="B6" s="295"/>
      <c r="C6" s="223" t="s">
        <v>199</v>
      </c>
      <c r="D6" s="222" t="s">
        <v>321</v>
      </c>
    </row>
    <row r="7" spans="1:4" ht="25.5">
      <c r="A7" s="224" t="s">
        <v>324</v>
      </c>
      <c r="B7" s="296" t="s">
        <v>434</v>
      </c>
      <c r="C7" s="225" t="s">
        <v>101</v>
      </c>
      <c r="D7" s="224" t="s">
        <v>324</v>
      </c>
    </row>
    <row r="8" spans="1:4" ht="60.75" customHeight="1">
      <c r="A8" s="224" t="s">
        <v>326</v>
      </c>
      <c r="B8" s="297"/>
      <c r="C8" s="226" t="s">
        <v>203</v>
      </c>
      <c r="D8" s="224" t="s">
        <v>326</v>
      </c>
    </row>
    <row r="9" spans="1:4" ht="57" customHeight="1">
      <c r="A9" s="290" t="s">
        <v>2</v>
      </c>
      <c r="B9" s="292"/>
      <c r="C9" s="292"/>
      <c r="D9" s="299"/>
    </row>
    <row r="10" spans="1:4" ht="40.5" customHeight="1">
      <c r="A10" s="222" t="s">
        <v>336</v>
      </c>
      <c r="B10" s="296" t="s">
        <v>435</v>
      </c>
      <c r="C10" s="223" t="s">
        <v>213</v>
      </c>
      <c r="D10" s="222" t="s">
        <v>336</v>
      </c>
    </row>
    <row r="11" spans="1:4" ht="28.5" customHeight="1">
      <c r="A11" s="224" t="s">
        <v>337</v>
      </c>
      <c r="B11" s="298"/>
      <c r="C11" s="223" t="s">
        <v>102</v>
      </c>
      <c r="D11" s="224" t="s">
        <v>337</v>
      </c>
    </row>
    <row r="12" spans="1:4" ht="59.25" customHeight="1">
      <c r="A12" s="224" t="s">
        <v>338</v>
      </c>
      <c r="B12" s="297"/>
      <c r="C12" s="223" t="s">
        <v>103</v>
      </c>
      <c r="D12" s="224" t="s">
        <v>338</v>
      </c>
    </row>
    <row r="13" spans="1:4" ht="54" customHeight="1">
      <c r="A13" s="224" t="s">
        <v>350</v>
      </c>
      <c r="B13" s="296" t="s">
        <v>436</v>
      </c>
      <c r="C13" s="223" t="s">
        <v>114</v>
      </c>
      <c r="D13" s="224" t="s">
        <v>350</v>
      </c>
    </row>
    <row r="14" spans="1:4" ht="55.5" customHeight="1">
      <c r="A14" s="224" t="s">
        <v>341</v>
      </c>
      <c r="B14" s="298"/>
      <c r="C14" s="223" t="s">
        <v>106</v>
      </c>
      <c r="D14" s="224" t="s">
        <v>341</v>
      </c>
    </row>
    <row r="15" spans="1:4" ht="57" customHeight="1">
      <c r="A15" s="224" t="s">
        <v>347</v>
      </c>
      <c r="B15" s="297"/>
      <c r="C15" s="223" t="s">
        <v>111</v>
      </c>
      <c r="D15" s="224" t="s">
        <v>347</v>
      </c>
    </row>
    <row r="16" spans="1:4" ht="73.5" customHeight="1">
      <c r="A16" s="227" t="s">
        <v>351</v>
      </c>
      <c r="B16" s="228" t="s">
        <v>437</v>
      </c>
      <c r="C16" s="223" t="s">
        <v>115</v>
      </c>
      <c r="D16" s="227" t="s">
        <v>351</v>
      </c>
    </row>
    <row r="17" spans="1:4" ht="73.5" customHeight="1">
      <c r="A17" s="257" t="s">
        <v>348</v>
      </c>
      <c r="B17" s="301" t="s">
        <v>470</v>
      </c>
      <c r="C17" s="256" t="s">
        <v>112</v>
      </c>
      <c r="D17" s="257" t="s">
        <v>348</v>
      </c>
    </row>
    <row r="18" spans="1:4" ht="73.5" customHeight="1">
      <c r="A18" s="257" t="s">
        <v>339</v>
      </c>
      <c r="B18" s="302"/>
      <c r="C18" s="256" t="s">
        <v>104</v>
      </c>
      <c r="D18" s="257" t="s">
        <v>339</v>
      </c>
    </row>
    <row r="19" spans="1:4" ht="73.5" customHeight="1">
      <c r="A19" s="257" t="s">
        <v>340</v>
      </c>
      <c r="B19" s="302"/>
      <c r="C19" s="256" t="s">
        <v>105</v>
      </c>
      <c r="D19" s="257" t="s">
        <v>340</v>
      </c>
    </row>
    <row r="20" spans="1:4" ht="73.5" customHeight="1">
      <c r="A20" s="257" t="s">
        <v>352</v>
      </c>
      <c r="B20" s="302"/>
      <c r="C20" s="256" t="s">
        <v>116</v>
      </c>
      <c r="D20" s="257" t="s">
        <v>352</v>
      </c>
    </row>
    <row r="21" spans="1:4" ht="73.5" customHeight="1">
      <c r="A21" s="257" t="s">
        <v>355</v>
      </c>
      <c r="B21" s="302"/>
      <c r="C21" s="256" t="s">
        <v>117</v>
      </c>
      <c r="D21" s="257" t="s">
        <v>355</v>
      </c>
    </row>
    <row r="22" spans="1:4" ht="73.5" customHeight="1">
      <c r="A22" s="257" t="s">
        <v>356</v>
      </c>
      <c r="B22" s="302"/>
      <c r="C22" s="256" t="s">
        <v>139</v>
      </c>
      <c r="D22" s="257" t="s">
        <v>356</v>
      </c>
    </row>
    <row r="23" spans="1:4" ht="73.5" customHeight="1">
      <c r="A23" s="257" t="s">
        <v>361</v>
      </c>
      <c r="B23" s="302"/>
      <c r="C23" s="256" t="s">
        <v>476</v>
      </c>
      <c r="D23" s="257" t="s">
        <v>361</v>
      </c>
    </row>
    <row r="24" spans="1:4" ht="73.5" customHeight="1">
      <c r="A24" s="257" t="s">
        <v>362</v>
      </c>
      <c r="B24" s="303"/>
      <c r="C24" s="256" t="s">
        <v>477</v>
      </c>
      <c r="D24" s="257" t="s">
        <v>362</v>
      </c>
    </row>
    <row r="25" spans="1:4" ht="60.75" customHeight="1">
      <c r="A25" s="224" t="s">
        <v>342</v>
      </c>
      <c r="B25" s="300" t="s">
        <v>439</v>
      </c>
      <c r="C25" s="223" t="s">
        <v>107</v>
      </c>
      <c r="D25" s="224" t="s">
        <v>342</v>
      </c>
    </row>
    <row r="26" spans="1:4" ht="38.25">
      <c r="A26" s="224" t="s">
        <v>345</v>
      </c>
      <c r="B26" s="298"/>
      <c r="C26" s="223" t="s">
        <v>109</v>
      </c>
      <c r="D26" s="224" t="s">
        <v>345</v>
      </c>
    </row>
    <row r="27" spans="1:4" ht="55.5" customHeight="1">
      <c r="A27" s="224" t="s">
        <v>349</v>
      </c>
      <c r="B27" s="298"/>
      <c r="C27" s="223" t="s">
        <v>113</v>
      </c>
      <c r="D27" s="224" t="s">
        <v>349</v>
      </c>
    </row>
    <row r="28" spans="1:4" ht="51">
      <c r="A28" s="224" t="s">
        <v>353</v>
      </c>
      <c r="B28" s="298"/>
      <c r="C28" s="223" t="s">
        <v>137</v>
      </c>
      <c r="D28" s="224" t="s">
        <v>353</v>
      </c>
    </row>
    <row r="29" spans="1:4" ht="53.25" customHeight="1">
      <c r="A29" s="224" t="s">
        <v>354</v>
      </c>
      <c r="B29" s="297"/>
      <c r="C29" s="223" t="s">
        <v>138</v>
      </c>
      <c r="D29" s="224" t="s">
        <v>354</v>
      </c>
    </row>
    <row r="30" spans="1:4" ht="53.25" customHeight="1">
      <c r="A30" s="224" t="s">
        <v>344</v>
      </c>
      <c r="B30" s="296" t="s">
        <v>440</v>
      </c>
      <c r="C30" s="223" t="s">
        <v>108</v>
      </c>
      <c r="D30" s="257" t="s">
        <v>344</v>
      </c>
    </row>
    <row r="31" spans="1:4" ht="53.25" customHeight="1">
      <c r="A31" s="224" t="s">
        <v>359</v>
      </c>
      <c r="B31" s="298"/>
      <c r="C31" s="223" t="s">
        <v>474</v>
      </c>
      <c r="D31" s="257" t="s">
        <v>359</v>
      </c>
    </row>
    <row r="32" spans="1:4" ht="72" customHeight="1">
      <c r="A32" s="229" t="s">
        <v>360</v>
      </c>
      <c r="B32" s="297"/>
      <c r="C32" s="223" t="s">
        <v>475</v>
      </c>
      <c r="D32" s="257" t="s">
        <v>360</v>
      </c>
    </row>
    <row r="33" spans="1:4">
      <c r="A33" s="230"/>
      <c r="B33" s="231"/>
      <c r="C33" s="232"/>
      <c r="D33" s="233"/>
    </row>
  </sheetData>
  <customSheetViews>
    <customSheetView guid="{23BBA355-E9EB-4838-8D76-4DD9D4B0A822}">
      <selection activeCell="A7" sqref="A7"/>
      <pageMargins left="0.43" right="0.39" top="0.75" bottom="0.75" header="0.3" footer="0.3"/>
      <pageSetup paperSize="9" orientation="landscape" verticalDpi="0" r:id="rId1"/>
    </customSheetView>
    <customSheetView guid="{29736CA9-AFAA-4B91-9381-BED3A6394ADD}" topLeftCell="A13">
      <selection activeCell="H45" sqref="H45"/>
      <pageMargins left="0.43" right="0.39" top="0.75" bottom="0.75" header="0.3" footer="0.3"/>
      <pageSetup paperSize="9" orientation="landscape" verticalDpi="0" r:id="rId2"/>
    </customSheetView>
  </customSheetViews>
  <mergeCells count="11">
    <mergeCell ref="B30:B32"/>
    <mergeCell ref="A9:D9"/>
    <mergeCell ref="B10:B12"/>
    <mergeCell ref="B13:B15"/>
    <mergeCell ref="B25:B29"/>
    <mergeCell ref="B17:B24"/>
    <mergeCell ref="A1:D1"/>
    <mergeCell ref="A2:D2"/>
    <mergeCell ref="A4:D4"/>
    <mergeCell ref="B5:B6"/>
    <mergeCell ref="B7:B8"/>
  </mergeCells>
  <phoneticPr fontId="14" type="noConversion"/>
  <pageMargins left="0.43" right="0.39" top="0.75" bottom="0.75" header="0.3" footer="0.3"/>
  <pageSetup paperSize="9" scale="65" orientation="portrait" r:id="rId3"/>
  <colBreaks count="1" manualBreakCount="1">
    <brk id="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30</vt:i4>
      </vt:variant>
    </vt:vector>
  </HeadingPairs>
  <TitlesOfParts>
    <vt:vector size="38" baseType="lpstr">
      <vt:lpstr>Stac</vt:lpstr>
      <vt:lpstr>Tabela_efektów</vt:lpstr>
      <vt:lpstr>Wiedza</vt:lpstr>
      <vt:lpstr>Umiejętności</vt:lpstr>
      <vt:lpstr>Kompetencje</vt:lpstr>
      <vt:lpstr>Statystyki</vt:lpstr>
      <vt:lpstr>Kompetencje_inżynierskie</vt:lpstr>
      <vt:lpstr>Opis_efektów_inż</vt:lpstr>
      <vt:lpstr>_rok1</vt:lpstr>
      <vt:lpstr>_rok2</vt:lpstr>
      <vt:lpstr>_rok3</vt:lpstr>
      <vt:lpstr>_rok4</vt:lpstr>
      <vt:lpstr>_sem1</vt:lpstr>
      <vt:lpstr>_sem2</vt:lpstr>
      <vt:lpstr>_sem3</vt:lpstr>
      <vt:lpstr>_sem4</vt:lpstr>
      <vt:lpstr>_sem5</vt:lpstr>
      <vt:lpstr>_sem6</vt:lpstr>
      <vt:lpstr>_sem7</vt:lpstr>
      <vt:lpstr>_wyk1</vt:lpstr>
      <vt:lpstr>_wyk2</vt:lpstr>
      <vt:lpstr>_wyk3</vt:lpstr>
      <vt:lpstr>_wyk4</vt:lpstr>
      <vt:lpstr>_wyk5</vt:lpstr>
      <vt:lpstr>_wyk6</vt:lpstr>
      <vt:lpstr>_wyk7</vt:lpstr>
      <vt:lpstr>all</vt:lpstr>
      <vt:lpstr>Opis_efektów_inż!Obszar_wydruku</vt:lpstr>
      <vt:lpstr>Stac!Obszar_wydruku</vt:lpstr>
      <vt:lpstr>Tabela_efektów!Obszar_wydruku</vt:lpstr>
      <vt:lpstr>Umiejętności!OLE_LINK17</vt:lpstr>
      <vt:lpstr>suma1</vt:lpstr>
      <vt:lpstr>suma2</vt:lpstr>
      <vt:lpstr>suma3</vt:lpstr>
      <vt:lpstr>suma4</vt:lpstr>
      <vt:lpstr>suma5</vt:lpstr>
      <vt:lpstr>suma6</vt:lpstr>
      <vt:lpstr>suma7</vt:lpstr>
    </vt:vector>
  </TitlesOfParts>
  <Company>Politechnika Poznańska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Zbyszko Krolikowski;Katarzyna Małkowska</dc:creator>
  <cp:lastModifiedBy>Piotr Dutkiewicz</cp:lastModifiedBy>
  <cp:lastPrinted>2019-03-03T20:43:00Z</cp:lastPrinted>
  <dcterms:created xsi:type="dcterms:W3CDTF">2008-06-20T16:27:18Z</dcterms:created>
  <dcterms:modified xsi:type="dcterms:W3CDTF">2019-06-04T10:10:58Z</dcterms:modified>
</cp:coreProperties>
</file>